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lagstaff\redirect$\azipperer\My Documents\amber-files\sound-rowers\"/>
    </mc:Choice>
  </mc:AlternateContent>
  <bookViews>
    <workbookView xWindow="0" yWindow="0" windowWidth="18252" windowHeight="11676" activeTab="2"/>
  </bookViews>
  <sheets>
    <sheet name="Surfski info" sheetId="1" r:id="rId1"/>
    <sheet name="Sound Rowers" sheetId="2" r:id="rId2"/>
    <sheet name="Final kayak 2019" sheetId="3" r:id="rId3"/>
  </sheets>
  <definedNames>
    <definedName name="Surfski_list_5567" localSheetId="0">'Surfski info'!$A$11:$C$314</definedName>
    <definedName name="Surfski_list_5567__1" localSheetId="0">'Surfski info'!$F$11:$H$314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0" i="2" l="1"/>
  <c r="C213" i="2"/>
  <c r="C212" i="2"/>
  <c r="C211" i="2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C123" i="2"/>
  <c r="C350" i="2"/>
  <c r="C208" i="2"/>
  <c r="M344" i="2"/>
  <c r="C121" i="2"/>
  <c r="C307" i="2"/>
  <c r="C309" i="2"/>
  <c r="C209" i="2"/>
  <c r="C214" i="2"/>
  <c r="C215" i="2"/>
  <c r="C216" i="2"/>
  <c r="C217" i="2"/>
  <c r="C129" i="2"/>
  <c r="C341" i="2"/>
  <c r="C340" i="2"/>
  <c r="C339" i="2"/>
  <c r="C338" i="2"/>
  <c r="C337" i="2"/>
  <c r="C270" i="2"/>
  <c r="C218" i="2"/>
  <c r="C116" i="2"/>
  <c r="C69" i="2"/>
  <c r="C67" i="2"/>
  <c r="C63" i="2"/>
  <c r="C57" i="2"/>
  <c r="C56" i="2"/>
  <c r="C26" i="2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244" i="2"/>
  <c r="I244" i="2" s="1"/>
  <c r="H243" i="2"/>
  <c r="I243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9" i="1"/>
</calcChain>
</file>

<file path=xl/comments1.xml><?xml version="1.0" encoding="utf-8"?>
<comments xmlns="http://schemas.openxmlformats.org/spreadsheetml/2006/main">
  <authors>
    <author>Larry Bussinger</author>
  </authors>
  <commentList>
    <comment ref="C309" authorId="0" shapeId="0">
      <text>
        <r>
          <rPr>
            <b/>
            <sz val="9"/>
            <color indexed="81"/>
            <rFont val="Tahoma"/>
            <family val="2"/>
          </rPr>
          <t>Larry Bussinger:</t>
        </r>
        <r>
          <rPr>
            <sz val="9"/>
            <color indexed="81"/>
            <rFont val="Tahoma"/>
            <family val="2"/>
          </rPr>
          <t xml:space="preserve">
Waterline dimensions would make this a SK</t>
        </r>
      </text>
    </comment>
  </commentList>
</comments>
</file>

<file path=xl/comments2.xml><?xml version="1.0" encoding="utf-8"?>
<comments xmlns="http://schemas.openxmlformats.org/spreadsheetml/2006/main">
  <authors>
    <author>Larry Bussinger</author>
  </authors>
  <commentList>
    <comment ref="C309" authorId="0" shapeId="0">
      <text>
        <r>
          <rPr>
            <b/>
            <sz val="9"/>
            <color indexed="81"/>
            <rFont val="Tahoma"/>
            <family val="2"/>
          </rPr>
          <t>Larry Bussinger:</t>
        </r>
        <r>
          <rPr>
            <sz val="9"/>
            <color indexed="81"/>
            <rFont val="Tahoma"/>
            <family val="2"/>
          </rPr>
          <t xml:space="preserve">
Waterline dimensions would make this a SK</t>
        </r>
      </text>
    </comment>
  </commentList>
</comments>
</file>

<file path=xl/connections.xml><?xml version="1.0" encoding="utf-8"?>
<connections xmlns="http://schemas.openxmlformats.org/spreadsheetml/2006/main">
  <connection id="1" name="Surfski list[5567]" type="6" refreshedVersion="5" background="1" saveData="1">
    <textPr firstRow="12" sourceFile="C:\Users\admin\OneDrive\Desktop\Surfski list[5567].txt" tab="0" semicolon="1">
      <textFields count="3">
        <textField/>
        <textField/>
        <textField/>
      </textFields>
    </textPr>
  </connection>
  <connection id="2" name="Surfski list[5567]1" type="6" refreshedVersion="5" background="1" saveData="1">
    <textPr firstRow="12" sourceFile="C:\Users\admin\OneDrive\Desktop\Surfski list[5567].txt" tab="0" semicolon="1">
      <textFields count="3">
        <textField/>
        <textField/>
        <textField/>
      </textFields>
    </textPr>
  </connection>
  <connection id="3" name="Surfski list[5567]2" type="6" refreshedVersion="5" background="1" saveData="1">
    <textPr firstRow="12" sourceFile="C:\Users\admin\OneDrive\Desktop\Surfski list[5567].txt" tab="0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<sst xmlns="http://schemas.openxmlformats.org/spreadsheetml/2006/main" count="3117" uniqueCount="667">
  <si>
    <t>O'Krea Oya</t>
  </si>
  <si>
    <t>Huki S1-Z</t>
  </si>
  <si>
    <t>Huki S1-A</t>
  </si>
  <si>
    <t>Scofits Ayahavela SSR</t>
  </si>
  <si>
    <t xml:space="preserve">Scofits Ayahavela Bullet </t>
  </si>
  <si>
    <t>Knysna Mc Gregor Classic (2018)</t>
  </si>
  <si>
    <t xml:space="preserve">Stellar SEA (June 2018-) </t>
  </si>
  <si>
    <t>Carbonology K1 Downriver ski</t>
  </si>
  <si>
    <t xml:space="preserve">Stellar SES </t>
  </si>
  <si>
    <t>Neumann Adventure Racing</t>
  </si>
  <si>
    <t xml:space="preserve">Vajda Orca </t>
  </si>
  <si>
    <t>Think Uno (pre 2016)</t>
  </si>
  <si>
    <t>DD3 Envy</t>
  </si>
  <si>
    <t>Sipre Sea Vortex</t>
  </si>
  <si>
    <t>Knysna Genius G40 (2018)</t>
  </si>
  <si>
    <t>Nelo M/XL (2010)</t>
  </si>
  <si>
    <t>DD3 Turbo G2 (2017)</t>
  </si>
  <si>
    <t xml:space="preserve">Elio Mazu Pro I </t>
  </si>
  <si>
    <t>Fenn Elite SL</t>
  </si>
  <si>
    <t>Fenn Elite Spark</t>
  </si>
  <si>
    <t>Fenn Elite Glide</t>
  </si>
  <si>
    <t>Fenn Elite Surge (2018)</t>
  </si>
  <si>
    <t xml:space="preserve">Epic K1T </t>
  </si>
  <si>
    <t xml:space="preserve">Kai Wa'a Vega (2018) </t>
  </si>
  <si>
    <t>Allwave CX</t>
  </si>
  <si>
    <t xml:space="preserve">Allwave DNA (August 2018) </t>
  </si>
  <si>
    <t xml:space="preserve">Ocean Built Kona K-64 </t>
  </si>
  <si>
    <t>Ocean Built Konastorm KS-64</t>
  </si>
  <si>
    <t>Epic V14 (2g)</t>
  </si>
  <si>
    <t xml:space="preserve">Kayak Pro Oquendo </t>
  </si>
  <si>
    <t xml:space="preserve">Zed Tech Dominator </t>
  </si>
  <si>
    <t>Honcho Oceans Pro</t>
  </si>
  <si>
    <t>Knysna Genius GTO (2018)</t>
  </si>
  <si>
    <t>Opium Infinity</t>
  </si>
  <si>
    <t xml:space="preserve">Think Uno (2016) </t>
  </si>
  <si>
    <t>Think Uno Max</t>
  </si>
  <si>
    <t>Fenn Mako Elite</t>
  </si>
  <si>
    <t>Think Legend</t>
  </si>
  <si>
    <t>DD3 Turbo (2012)</t>
  </si>
  <si>
    <t>Epic V12 (2g)</t>
  </si>
  <si>
    <t>Epic V14 (1g)</t>
  </si>
  <si>
    <t>FG Lampu (Jan 2019)</t>
  </si>
  <si>
    <t>Flow Kayaks Addict</t>
  </si>
  <si>
    <t>Flow Kayaks Sharpski</t>
  </si>
  <si>
    <t>Knysna Genius 40 (pre 2018)</t>
  </si>
  <si>
    <t>Nordic Kayaks Nitro (to 2017)</t>
  </si>
  <si>
    <t>Nordic Kayaks Nitro 64 (2018)</t>
  </si>
  <si>
    <t>Revo R1</t>
  </si>
  <si>
    <t>Carbonology Flash (2017)</t>
  </si>
  <si>
    <t xml:space="preserve">Honcho Extreme </t>
  </si>
  <si>
    <t>Vajda Next</t>
  </si>
  <si>
    <t xml:space="preserve">Knysna Genius 20 </t>
  </si>
  <si>
    <t xml:space="preserve">Nordic Kayaks Fusion (2009) </t>
  </si>
  <si>
    <t xml:space="preserve">Ozean OSS 2 </t>
  </si>
  <si>
    <t>Elio Pro Elite</t>
  </si>
  <si>
    <t>O'Krea Ozo</t>
  </si>
  <si>
    <t xml:space="preserve">Carbonology Pulse </t>
  </si>
  <si>
    <t xml:space="preserve">Knysna Mc Gregor Classic (2017) </t>
  </si>
  <si>
    <t xml:space="preserve">Epic V11 1g (2017) </t>
  </si>
  <si>
    <t>Sipre Ackua (2018)</t>
  </si>
  <si>
    <t>Nordic Kayaks Rapido 1 Super</t>
  </si>
  <si>
    <t>Huki S1-X</t>
  </si>
  <si>
    <t xml:space="preserve">Epic V10 g1(2005-2012) </t>
  </si>
  <si>
    <t>Epic V10L (old)</t>
  </si>
  <si>
    <t xml:space="preserve">Red7 Surf70 </t>
  </si>
  <si>
    <t>DD3 XLR8</t>
  </si>
  <si>
    <t>Ozean OSS I</t>
  </si>
  <si>
    <t>Stellar SEL 2G</t>
  </si>
  <si>
    <t>Vajda Hawx</t>
  </si>
  <si>
    <t>Epic V12 (g1)</t>
  </si>
  <si>
    <t xml:space="preserve">Nordic Kayaks Nitro+ </t>
  </si>
  <si>
    <t xml:space="preserve">Seabird 6.4 </t>
  </si>
  <si>
    <t>Vajda Hawx 43</t>
  </si>
  <si>
    <t xml:space="preserve">Kayak Centre Eos 660 </t>
  </si>
  <si>
    <t>Custom Kayaks Bullet</t>
  </si>
  <si>
    <t xml:space="preserve"> ??</t>
  </si>
  <si>
    <t>Ygara Xama</t>
  </si>
  <si>
    <t>Stellar SEL 1G</t>
  </si>
  <si>
    <t>DD3 Albatross Gen 6</t>
  </si>
  <si>
    <t xml:space="preserve">DD3 Albatross </t>
  </si>
  <si>
    <t xml:space="preserve">Opium Molokai </t>
  </si>
  <si>
    <t xml:space="preserve">Kayak Sipre Sea Vortex + </t>
  </si>
  <si>
    <t>Knysna Genius BLU (2018)</t>
  </si>
  <si>
    <t>Carbonology Pulse</t>
  </si>
  <si>
    <t>Epic V10L (new)</t>
  </si>
  <si>
    <t xml:space="preserve">Carbonology Pulse (2017) </t>
  </si>
  <si>
    <t xml:space="preserve">Nordic Kayaks Nitro 60 (2017) </t>
  </si>
  <si>
    <t>Carbonology Atom</t>
  </si>
  <si>
    <t>Knysna Mac Mk.II (Sept. 2018)</t>
  </si>
  <si>
    <t>Nordic Kayaks Rapido 2.0</t>
  </si>
  <si>
    <t>Van Dusen Mohican</t>
  </si>
  <si>
    <t xml:space="preserve">Stellar SE </t>
  </si>
  <si>
    <t xml:space="preserve">Think Ion </t>
  </si>
  <si>
    <t>Carbonology Flash (old)</t>
  </si>
  <si>
    <t>Carbonology Switch</t>
  </si>
  <si>
    <t xml:space="preserve">Knysna Mac Rhythm (before 2018) </t>
  </si>
  <si>
    <t xml:space="preserve">Chalupski Oscar/Hummel </t>
  </si>
  <si>
    <t>Epic V10 g2 (2013-2017)</t>
  </si>
  <si>
    <t xml:space="preserve">Opium DW </t>
  </si>
  <si>
    <t>Sipre Ackua Veloce (pre 2018)</t>
  </si>
  <si>
    <t xml:space="preserve">Icon Genesis </t>
  </si>
  <si>
    <t xml:space="preserve">Nelo Vintage </t>
  </si>
  <si>
    <t xml:space="preserve">Epic V10 g3 (2018) </t>
  </si>
  <si>
    <t xml:space="preserve">Elio 45 </t>
  </si>
  <si>
    <t xml:space="preserve">Fenn Swordfish </t>
  </si>
  <si>
    <t xml:space="preserve">Nordic Kayaks Storm </t>
  </si>
  <si>
    <t>Nordic Kayaks Storm + (to 2017)</t>
  </si>
  <si>
    <t xml:space="preserve">Nordic Kayaks Storm 61 (2018) </t>
  </si>
  <si>
    <t>Zed Tech Griffin ++</t>
  </si>
  <si>
    <t xml:space="preserve">Nelo 560L </t>
  </si>
  <si>
    <t xml:space="preserve">Nelo 560M/L </t>
  </si>
  <si>
    <t xml:space="preserve">Nelo 560M </t>
  </si>
  <si>
    <t xml:space="preserve">Sipre Ackua 560 </t>
  </si>
  <si>
    <t>O'Krea Marmousse</t>
  </si>
  <si>
    <t xml:space="preserve">Huki S1-XL </t>
  </si>
  <si>
    <t xml:space="preserve">Allwave Volo </t>
  </si>
  <si>
    <t xml:space="preserve">Custom Kayaks Focus </t>
  </si>
  <si>
    <t>Custom Kayaks Synergy</t>
  </si>
  <si>
    <t>Revo R2</t>
  </si>
  <si>
    <t>Ozean OSS 3</t>
  </si>
  <si>
    <t xml:space="preserve">Knysna Genius BLU (pre 2018) </t>
  </si>
  <si>
    <t>Carbonology Vault (2017b)</t>
  </si>
  <si>
    <t>Stellar SEI</t>
  </si>
  <si>
    <t>Vajda Hawx 46</t>
  </si>
  <si>
    <t xml:space="preserve">Vajda Next 46 </t>
  </si>
  <si>
    <t xml:space="preserve">DD3 Magnum </t>
  </si>
  <si>
    <t>Nelo 550</t>
  </si>
  <si>
    <t xml:space="preserve">Carbonology Vault (2017a) </t>
  </si>
  <si>
    <t xml:space="preserve">Scofits Ayahavela SSS (old) </t>
  </si>
  <si>
    <t xml:space="preserve">DD3 Australis </t>
  </si>
  <si>
    <t xml:space="preserve">DD3 Wahoo Sport </t>
  </si>
  <si>
    <t xml:space="preserve">Nordic Kayaks Storm 57 (2017) </t>
  </si>
  <si>
    <t>Honcho Rookie</t>
  </si>
  <si>
    <t xml:space="preserve">Custom Kayaks Icon </t>
  </si>
  <si>
    <t>Think Evo 3G (2016)</t>
  </si>
  <si>
    <t>Zed Tech Dominator XL</t>
  </si>
  <si>
    <t xml:space="preserve">Carbonology Vault (old) </t>
  </si>
  <si>
    <t xml:space="preserve">Spirit Fury </t>
  </si>
  <si>
    <t xml:space="preserve">FG Code Zero </t>
  </si>
  <si>
    <t xml:space="preserve">Finn Molakai </t>
  </si>
  <si>
    <t xml:space="preserve">Neumann Adventure </t>
  </si>
  <si>
    <t>Revo R3 (2016)</t>
  </si>
  <si>
    <t xml:space="preserve">Think Evo II </t>
  </si>
  <si>
    <t xml:space="preserve">Carbonology Zest (old) </t>
  </si>
  <si>
    <t xml:space="preserve">Kayak Pro Oquendo Sport </t>
  </si>
  <si>
    <t>Epic V10 Sport (new)</t>
  </si>
  <si>
    <t xml:space="preserve">Seabird 6.1 </t>
  </si>
  <si>
    <t xml:space="preserve">Bjorn Thomasson Spindrift </t>
  </si>
  <si>
    <t xml:space="preserve">Stellar SR </t>
  </si>
  <si>
    <t xml:space="preserve">Aquarius Coaster </t>
  </si>
  <si>
    <t>Elio Fitness</t>
  </si>
  <si>
    <t xml:space="preserve">Honcho Guevara </t>
  </si>
  <si>
    <t xml:space="preserve">Knysna Genius CLK </t>
  </si>
  <si>
    <t>Nordic Kayaks Squall</t>
  </si>
  <si>
    <t xml:space="preserve">Ozean OSS 4 </t>
  </si>
  <si>
    <t xml:space="preserve">Sipre Marlin M </t>
  </si>
  <si>
    <t xml:space="preserve">Point Horizon </t>
  </si>
  <si>
    <t xml:space="preserve">Custom Kayaks Horizon </t>
  </si>
  <si>
    <t xml:space="preserve">Custom Kayaks Mentor </t>
  </si>
  <si>
    <t xml:space="preserve">Think Jet </t>
  </si>
  <si>
    <t xml:space="preserve">Aquarius Coda </t>
  </si>
  <si>
    <t xml:space="preserve">Knysna Guppie </t>
  </si>
  <si>
    <t xml:space="preserve">Epic V10 Sport (old) </t>
  </si>
  <si>
    <t>Kayak Centre Zeplin</t>
  </si>
  <si>
    <t>Knysna Jester</t>
  </si>
  <si>
    <t xml:space="preserve">Flow Kayaks Superstar </t>
  </si>
  <si>
    <t xml:space="preserve">de Brito 59 </t>
  </si>
  <si>
    <t xml:space="preserve">Fenn Mako XT </t>
  </si>
  <si>
    <t>Opium Moana</t>
  </si>
  <si>
    <t xml:space="preserve">Lifesaving/Spec ski min.wid/max.len </t>
  </si>
  <si>
    <t xml:space="preserve">Nordic Kayaks Squall + (to 2017) </t>
  </si>
  <si>
    <t xml:space="preserve">Nordic Kayaks Squall 58 (2018) </t>
  </si>
  <si>
    <t xml:space="preserve">Nordic Kayaks Squall 54 (2017) </t>
  </si>
  <si>
    <t xml:space="preserve">Carbonology Splash </t>
  </si>
  <si>
    <t>Carbonology Zest (old)</t>
  </si>
  <si>
    <t xml:space="preserve">DD3 Maxx (2017) </t>
  </si>
  <si>
    <t xml:space="preserve">Nordic Kayaks Breeze (`til 2015) </t>
  </si>
  <si>
    <t xml:space="preserve">Carbonology Boost (2017a) </t>
  </si>
  <si>
    <t>Honcho Guru</t>
  </si>
  <si>
    <t xml:space="preserve">Spirit PRS </t>
  </si>
  <si>
    <t xml:space="preserve">Bjorn Thomasson Spray </t>
  </si>
  <si>
    <t xml:space="preserve">Allwave Genesi </t>
  </si>
  <si>
    <t>Fenn Bonito</t>
  </si>
  <si>
    <t xml:space="preserve">FG 420 Revo </t>
  </si>
  <si>
    <t>Sipre Ackua Kid</t>
  </si>
  <si>
    <t>Epic V8 Pro</t>
  </si>
  <si>
    <t>Carbonology Boost (2017b)</t>
  </si>
  <si>
    <t xml:space="preserve">Think Eze (pre 2016) </t>
  </si>
  <si>
    <t>Think Eze (2016)</t>
  </si>
  <si>
    <t xml:space="preserve">Spirit Racing Ski </t>
  </si>
  <si>
    <t xml:space="preserve">Stellar S18S G2 (from 2018) </t>
  </si>
  <si>
    <t xml:space="preserve">Think Zen </t>
  </si>
  <si>
    <t>Vajda Hawx 52</t>
  </si>
  <si>
    <t xml:space="preserve">Vajda Next 52 </t>
  </si>
  <si>
    <t>Opium Rider</t>
  </si>
  <si>
    <t>Vajda Raptor</t>
  </si>
  <si>
    <t>Nelo 520</t>
  </si>
  <si>
    <t>Knysna Genius RS</t>
  </si>
  <si>
    <t>Fenn Blue-Fin</t>
  </si>
  <si>
    <t xml:space="preserve">Vajda Oscar </t>
  </si>
  <si>
    <t xml:space="preserve">Axis Kayaks S4 </t>
  </si>
  <si>
    <t>Axis Kayaks S2</t>
  </si>
  <si>
    <t xml:space="preserve">Stellar S18S G1 (pre 2018) </t>
  </si>
  <si>
    <t xml:space="preserve">Nordic Kayaks Exrcize </t>
  </si>
  <si>
    <t xml:space="preserve">Sipre Ackua Fun (pre 2018) </t>
  </si>
  <si>
    <t xml:space="preserve">Epic V8 (new) </t>
  </si>
  <si>
    <t xml:space="preserve">Finn Endorfinn </t>
  </si>
  <si>
    <t>Epic V7</t>
  </si>
  <si>
    <t>Nordic Kayaks Breeze PE (2017)</t>
  </si>
  <si>
    <t xml:space="preserve">Seabird 5.5 </t>
  </si>
  <si>
    <t xml:space="preserve">Sipre Ackua Fun (post 2018) </t>
  </si>
  <si>
    <t>Elio 55</t>
  </si>
  <si>
    <t xml:space="preserve">Nelo Viper 55 </t>
  </si>
  <si>
    <t xml:space="preserve">Nelo 510 </t>
  </si>
  <si>
    <t xml:space="preserve">Mirage 583 Freeride </t>
  </si>
  <si>
    <t>Epic V8 (old)</t>
  </si>
  <si>
    <t xml:space="preserve">de Brito 59w </t>
  </si>
  <si>
    <t xml:space="preserve">Carbonology Cruz </t>
  </si>
  <si>
    <t xml:space="preserve">Think Big Eze/Eze </t>
  </si>
  <si>
    <t xml:space="preserve">Allwave Colibri </t>
  </si>
  <si>
    <t xml:space="preserve">Stellar S16S </t>
  </si>
  <si>
    <t xml:space="preserve">Epic V6 </t>
  </si>
  <si>
    <t>Cobra Eliminator 58</t>
  </si>
  <si>
    <t>Epic V5 composite</t>
  </si>
  <si>
    <t xml:space="preserve">Epic V5 plastic </t>
  </si>
  <si>
    <t>Current Designs Ignite (2014)</t>
  </si>
  <si>
    <t>Spirit Crosstrainer CTR</t>
  </si>
  <si>
    <t xml:space="preserve">Stellar S14S </t>
  </si>
  <si>
    <t>Current Designs 140</t>
  </si>
  <si>
    <t>Model</t>
  </si>
  <si>
    <t>Width</t>
  </si>
  <si>
    <t>Length</t>
  </si>
  <si>
    <t xml:space="preserve">Fenn Mako 6 </t>
  </si>
  <si>
    <t>Nelo XXL</t>
  </si>
  <si>
    <t xml:space="preserve">Felci Yachts Windseeker </t>
  </si>
  <si>
    <t xml:space="preserve">Sipre Ackua Veloce (post 2018) </t>
  </si>
  <si>
    <t xml:space="preserve">Knysna Mac Rhythm (from 2018) </t>
  </si>
  <si>
    <t>Scofits Ayahavela SSS (new)</t>
  </si>
  <si>
    <t xml:space="preserve">Huki S1-R </t>
  </si>
  <si>
    <t xml:space="preserve">Fenn XT (older) </t>
  </si>
  <si>
    <t xml:space="preserve">Revo R3 (2017) </t>
  </si>
  <si>
    <t xml:space="preserve">Arrow </t>
  </si>
  <si>
    <t>SK or touring Sea Kayaks &lt; 9.25 : 1</t>
  </si>
  <si>
    <t>FSK or Fast Sea Kayaks 9.25 : 1 to 10.99: 1</t>
  </si>
  <si>
    <t>HPK or Hi-Performance Kayaks &gt; 10.99 : 1</t>
  </si>
  <si>
    <t>WATERLINE TO WIDTH RATIO</t>
  </si>
  <si>
    <t>Manufacturer</t>
  </si>
  <si>
    <t>L/W ratio</t>
  </si>
  <si>
    <t>Race Classification</t>
  </si>
  <si>
    <t>_ANY_</t>
  </si>
  <si>
    <t>Down River Racer</t>
  </si>
  <si>
    <t>HPK</t>
  </si>
  <si>
    <t>ICF Sprint and Marathon boats</t>
  </si>
  <si>
    <t>Action Fish</t>
  </si>
  <si>
    <t>Empire Fly</t>
  </si>
  <si>
    <t>SK</t>
  </si>
  <si>
    <t>AquaDynamic</t>
  </si>
  <si>
    <t>Thelon 17</t>
  </si>
  <si>
    <t>Aquaterra</t>
  </si>
  <si>
    <t>Chinook</t>
  </si>
  <si>
    <t>Scimitar</t>
  </si>
  <si>
    <t>Sea Lion</t>
  </si>
  <si>
    <t>Azul Kayaks</t>
  </si>
  <si>
    <t>Aspen</t>
  </si>
  <si>
    <t>Sultan</t>
  </si>
  <si>
    <t>FSK</t>
  </si>
  <si>
    <t>Bear Mountain Boat Ship</t>
  </si>
  <si>
    <t>Enterprise</t>
  </si>
  <si>
    <t>Bergans</t>
  </si>
  <si>
    <t>Ally Folding Sea Touring Kayak</t>
  </si>
  <si>
    <t>Billington Sea Kayak</t>
  </si>
  <si>
    <t>Surge</t>
  </si>
  <si>
    <t>Boreal Designs</t>
  </si>
  <si>
    <t>Alvik</t>
  </si>
  <si>
    <t>Ellesmere</t>
  </si>
  <si>
    <t>Fjord</t>
  </si>
  <si>
    <t>Inukshuk</t>
  </si>
  <si>
    <t>Muktuk</t>
  </si>
  <si>
    <t>Narwhal</t>
  </si>
  <si>
    <t>Chesapeake Lt. Craft</t>
  </si>
  <si>
    <t>Chesapeake 16</t>
  </si>
  <si>
    <t>Chesapeake 17</t>
  </si>
  <si>
    <t>Shearwater 17</t>
  </si>
  <si>
    <t>Cobra</t>
  </si>
  <si>
    <t>Cobra Expedition</t>
  </si>
  <si>
    <t>Current Designs</t>
  </si>
  <si>
    <t>Altura</t>
  </si>
  <si>
    <t>Andromeda</t>
  </si>
  <si>
    <t>Breeze</t>
  </si>
  <si>
    <t>Caribou</t>
  </si>
  <si>
    <t>Expedition</t>
  </si>
  <si>
    <t>Extreme</t>
  </si>
  <si>
    <t>Freedom</t>
  </si>
  <si>
    <t>Gulfstream</t>
  </si>
  <si>
    <t>Kestrel 140</t>
  </si>
  <si>
    <t>Pachena</t>
  </si>
  <si>
    <t>Piceses</t>
  </si>
  <si>
    <t>Raven</t>
  </si>
  <si>
    <t>Slipstream</t>
  </si>
  <si>
    <t>Solstice GT &amp; ST</t>
  </si>
  <si>
    <t>Solstice SS</t>
  </si>
  <si>
    <t>Speedster</t>
  </si>
  <si>
    <t>Squamish</t>
  </si>
  <si>
    <t>Storm</t>
  </si>
  <si>
    <t>Stratus 18</t>
  </si>
  <si>
    <t>Vision 130</t>
  </si>
  <si>
    <t>Vision 140</t>
  </si>
  <si>
    <t>Vision 150</t>
  </si>
  <si>
    <t>Whistler</t>
  </si>
  <si>
    <t>Dagger</t>
  </si>
  <si>
    <t>Baja</t>
  </si>
  <si>
    <t>Cortez 16.5</t>
  </si>
  <si>
    <t>Magellen</t>
  </si>
  <si>
    <t>Meridian</t>
  </si>
  <si>
    <t>Seeker</t>
  </si>
  <si>
    <t>Sitka</t>
  </si>
  <si>
    <t>Destiny</t>
  </si>
  <si>
    <t>Aquila</t>
  </si>
  <si>
    <t>&lt;8.5</t>
  </si>
  <si>
    <t>Deception</t>
  </si>
  <si>
    <t>Defiance</t>
  </si>
  <si>
    <t>Kiska</t>
  </si>
  <si>
    <t>&lt;8.8</t>
  </si>
  <si>
    <t>Dirigo</t>
  </si>
  <si>
    <t>Dragonworks</t>
  </si>
  <si>
    <t>Islander</t>
  </si>
  <si>
    <t>Easy Rider</t>
  </si>
  <si>
    <t>Dolphin</t>
  </si>
  <si>
    <t>Eskimo 15</t>
  </si>
  <si>
    <t>&lt;8.4</t>
  </si>
  <si>
    <t>Eskimo 16</t>
  </si>
  <si>
    <t>Eskimo 17</t>
  </si>
  <si>
    <t>Eskimo 18.6</t>
  </si>
  <si>
    <t>Harpoon 19</t>
  </si>
  <si>
    <t>Sea Hawk</t>
  </si>
  <si>
    <t>Eddyline</t>
  </si>
  <si>
    <t>Calypso</t>
  </si>
  <si>
    <t>Falcon (16′)</t>
  </si>
  <si>
    <t>Falcon (18′)</t>
  </si>
  <si>
    <t>Fathom</t>
  </si>
  <si>
    <t>Heron</t>
  </si>
  <si>
    <t>Merlin</t>
  </si>
  <si>
    <t>&lt;8.0</t>
  </si>
  <si>
    <t>Nighthawk</t>
  </si>
  <si>
    <t>Orca</t>
  </si>
  <si>
    <t>Sea Star</t>
  </si>
  <si>
    <t>Skimmer</t>
  </si>
  <si>
    <t>&lt;7.0</t>
  </si>
  <si>
    <t>Skylark</t>
  </si>
  <si>
    <t>Wind Dancer</t>
  </si>
  <si>
    <t>Zephyr</t>
  </si>
  <si>
    <t>Epic</t>
  </si>
  <si>
    <t>18x</t>
  </si>
  <si>
    <t>18x Sport</t>
  </si>
  <si>
    <t>Recreational GP</t>
  </si>
  <si>
    <t>Touring Cruiser 16</t>
  </si>
  <si>
    <t>V6</t>
  </si>
  <si>
    <t>Touring Endurance 18</t>
  </si>
  <si>
    <t>V7/V8</t>
  </si>
  <si>
    <t>V10/V10L/V10 Sport</t>
  </si>
  <si>
    <t>V12</t>
  </si>
  <si>
    <t>V14</t>
  </si>
  <si>
    <t>Feathercraft</t>
  </si>
  <si>
    <t>K1 Expedition</t>
  </si>
  <si>
    <t>Khatsalano S</t>
  </si>
  <si>
    <t>Folbot Folding K</t>
  </si>
  <si>
    <t>any as single</t>
  </si>
  <si>
    <t>Folding Craft</t>
  </si>
  <si>
    <t>500 EX</t>
  </si>
  <si>
    <t>Futura</t>
  </si>
  <si>
    <t>Carrera</t>
  </si>
  <si>
    <t>&lt;13.7</t>
  </si>
  <si>
    <t>Futura II</t>
  </si>
  <si>
    <t>&lt;12.3</t>
  </si>
  <si>
    <t>Futura TR</t>
  </si>
  <si>
    <t>&lt;14.4</t>
  </si>
  <si>
    <t>Georgn. Bay Folding Kayak</t>
  </si>
  <si>
    <t>Heritage</t>
  </si>
  <si>
    <t>Expedition LP</t>
  </si>
  <si>
    <t>Nomad</t>
  </si>
  <si>
    <t>Hoby Cat</t>
  </si>
  <si>
    <t>Quest</t>
  </si>
  <si>
    <t>Hody Sport</t>
  </si>
  <si>
    <t>TK-1</t>
  </si>
  <si>
    <t>HopOnTop</t>
  </si>
  <si>
    <t>Huki</t>
  </si>
  <si>
    <t>Huki S1-X/S1-X Special</t>
  </si>
  <si>
    <t>Huki S1-R</t>
  </si>
  <si>
    <t>Hutchinson Design</t>
  </si>
  <si>
    <t>Baidarka Explorer</t>
  </si>
  <si>
    <t>&lt;9.0</t>
  </si>
  <si>
    <t>Umnak</t>
  </si>
  <si>
    <t>HydrTufLite</t>
  </si>
  <si>
    <t>Sea Runner</t>
  </si>
  <si>
    <t>Venture</t>
  </si>
  <si>
    <t>&lt;8.3</t>
  </si>
  <si>
    <t>Impex Kayak</t>
  </si>
  <si>
    <t>Force Cat 4</t>
  </si>
  <si>
    <t>Force Category 5</t>
  </si>
  <si>
    <t>Innova Kayaks</t>
  </si>
  <si>
    <t>Seaker 1</t>
  </si>
  <si>
    <t>JKK Kayaks</t>
  </si>
  <si>
    <t>Supernova</t>
  </si>
  <si>
    <t>Total Eclipse</t>
  </si>
  <si>
    <t>U2</t>
  </si>
  <si>
    <t>Kajak Sport</t>
  </si>
  <si>
    <t>Artisan Millenium</t>
  </si>
  <si>
    <t>Avalon Viviane</t>
  </si>
  <si>
    <t>Infinity Active</t>
  </si>
  <si>
    <t>Viking Expedition</t>
  </si>
  <si>
    <t>Kirton Kayaks</t>
  </si>
  <si>
    <t>Inuk</t>
  </si>
  <si>
    <t>Kiwi Kayak</t>
  </si>
  <si>
    <t>Klepper Folding Kayaks</t>
  </si>
  <si>
    <t>Mad River</t>
  </si>
  <si>
    <t>Monarch</t>
  </si>
  <si>
    <t>Mariner</t>
  </si>
  <si>
    <t>Coaster</t>
  </si>
  <si>
    <t>Elan</t>
  </si>
  <si>
    <t>Escape</t>
  </si>
  <si>
    <t>Express</t>
  </si>
  <si>
    <t>Mariner II</t>
  </si>
  <si>
    <t>Mariner XL</t>
  </si>
  <si>
    <t>MAX</t>
  </si>
  <si>
    <t>Momentum Yacht Design</t>
  </si>
  <si>
    <t>Loki R</t>
  </si>
  <si>
    <t>Loki Sea Race</t>
  </si>
  <si>
    <t>Mont Bell</t>
  </si>
  <si>
    <t>Ellsmere 350</t>
  </si>
  <si>
    <t>Natural Design</t>
  </si>
  <si>
    <t>Polaris</t>
  </si>
  <si>
    <t>Nautirad</t>
  </si>
  <si>
    <t>Greenlander 16</t>
  </si>
  <si>
    <t>Necky</t>
  </si>
  <si>
    <t>Alsek</t>
  </si>
  <si>
    <t>Arluk I</t>
  </si>
  <si>
    <t>Arluk II/1.8/1.9</t>
  </si>
  <si>
    <t>Arluk III</t>
  </si>
  <si>
    <t>Arluk IV</t>
  </si>
  <si>
    <t>Chatham 16</t>
  </si>
  <si>
    <t>Elaho</t>
  </si>
  <si>
    <t>Eliza</t>
  </si>
  <si>
    <t>Kyook</t>
  </si>
  <si>
    <t>&lt;7.7</t>
  </si>
  <si>
    <t>Looksha II</t>
  </si>
  <si>
    <t>Looksha IV</t>
  </si>
  <si>
    <t>&lt;8.9</t>
  </si>
  <si>
    <t>Looksha V</t>
  </si>
  <si>
    <t>Nootka</t>
  </si>
  <si>
    <t>Phantom</t>
  </si>
  <si>
    <t>Telsa</t>
  </si>
  <si>
    <t>Tornak</t>
  </si>
  <si>
    <t>Nelo</t>
  </si>
  <si>
    <t>FW 2000</t>
  </si>
  <si>
    <t>Nigel Dennis</t>
  </si>
  <si>
    <t>Romany Explorer</t>
  </si>
  <si>
    <t>Nimbus</t>
  </si>
  <si>
    <t>Horizon</t>
  </si>
  <si>
    <t>&lt;8.7</t>
  </si>
  <si>
    <t>Lootas</t>
  </si>
  <si>
    <t>Puffin</t>
  </si>
  <si>
    <t>Solander</t>
  </si>
  <si>
    <t>Sprint</t>
  </si>
  <si>
    <t>Zoom</t>
  </si>
  <si>
    <t>Novus Composites</t>
  </si>
  <si>
    <t>NC 15</t>
  </si>
  <si>
    <t>NC 17</t>
  </si>
  <si>
    <t>NC 19</t>
  </si>
  <si>
    <t>NW Kayak</t>
  </si>
  <si>
    <t>Cadence</t>
  </si>
  <si>
    <t>Esprit</t>
  </si>
  <si>
    <t>Sportee</t>
  </si>
  <si>
    <t>Synergy</t>
  </si>
  <si>
    <t>NW Kayaks</t>
  </si>
  <si>
    <t>Discovery</t>
  </si>
  <si>
    <t>Pursuit</t>
  </si>
  <si>
    <t>Ocean Kayak</t>
  </si>
  <si>
    <t>Manta</t>
  </si>
  <si>
    <t>Pro S1 109</t>
  </si>
  <si>
    <t>Scrambler</t>
  </si>
  <si>
    <t>Scupper</t>
  </si>
  <si>
    <t>Sprinter</t>
  </si>
  <si>
    <t>Old Town Canoe</t>
  </si>
  <si>
    <t>Egret</t>
  </si>
  <si>
    <t>Millenium</t>
  </si>
  <si>
    <t>P&amp;H</t>
  </si>
  <si>
    <t>Bahiya</t>
  </si>
  <si>
    <t>Capella</t>
  </si>
  <si>
    <t>Iona</t>
  </si>
  <si>
    <t>Orion</t>
  </si>
  <si>
    <t>Sirius</t>
  </si>
  <si>
    <t>Pakboats</t>
  </si>
  <si>
    <t>Puffin Swift</t>
  </si>
  <si>
    <t>Perception</t>
  </si>
  <si>
    <t>Avatar 16</t>
  </si>
  <si>
    <t>Carolina</t>
  </si>
  <si>
    <t>Eclipse</t>
  </si>
  <si>
    <t>Sonoma 13.5</t>
  </si>
  <si>
    <t>Vizcaya</t>
  </si>
  <si>
    <t>Prijon</t>
  </si>
  <si>
    <t>Arctic Tern 14</t>
  </si>
  <si>
    <t>Barracuda</t>
  </si>
  <si>
    <t>Cabalara</t>
  </si>
  <si>
    <t>Kodiak</t>
  </si>
  <si>
    <t>Odysee</t>
  </si>
  <si>
    <t>Seayak</t>
  </si>
  <si>
    <t>Touryak</t>
  </si>
  <si>
    <t>Yukon Eskie</t>
  </si>
  <si>
    <t>Pt. 65º North</t>
  </si>
  <si>
    <t>K1 R</t>
  </si>
  <si>
    <t>K1 VR</t>
  </si>
  <si>
    <t>K1 XP</t>
  </si>
  <si>
    <t>KIR</t>
  </si>
  <si>
    <t>X Lite</t>
  </si>
  <si>
    <t>PWS</t>
  </si>
  <si>
    <t>Avocet</t>
  </si>
  <si>
    <t>Intrepid</t>
  </si>
  <si>
    <t>Osprey</t>
  </si>
  <si>
    <t>Sea Otter</t>
  </si>
  <si>
    <t>Seal</t>
  </si>
  <si>
    <t>Thunderbird</t>
  </si>
  <si>
    <t>Widgeon</t>
  </si>
  <si>
    <t>Pygmy</t>
  </si>
  <si>
    <t>Arctic Tern</t>
  </si>
  <si>
    <t>Coho</t>
  </si>
  <si>
    <t>Goldeneye</t>
  </si>
  <si>
    <t>Pyranha</t>
  </si>
  <si>
    <t>QCC Kayaks</t>
  </si>
  <si>
    <t>Q300</t>
  </si>
  <si>
    <t>Q400</t>
  </si>
  <si>
    <t>Q500x</t>
  </si>
  <si>
    <t>Q600x</t>
  </si>
  <si>
    <t>Q700x</t>
  </si>
  <si>
    <t>Rainforest Designs</t>
  </si>
  <si>
    <t>Kap Farvel</t>
  </si>
  <si>
    <t>Telkwa</t>
  </si>
  <si>
    <t>REI (?)</t>
  </si>
  <si>
    <t>Marlin (on top)</t>
  </si>
  <si>
    <t>Riot Kayak</t>
  </si>
  <si>
    <t>Tourlite 15</t>
  </si>
  <si>
    <t>Seafarer</t>
  </si>
  <si>
    <t>Seavivor Folding Kayak</t>
  </si>
  <si>
    <t>Greenland Solo</t>
  </si>
  <si>
    <t>Seaward</t>
  </si>
  <si>
    <t>2005 Tyee</t>
  </si>
  <si>
    <t>Chilco</t>
  </si>
  <si>
    <t>Discover Aurora</t>
  </si>
  <si>
    <t>Endeavor</t>
  </si>
  <si>
    <t>Navigator</t>
  </si>
  <si>
    <t>Quantum</t>
  </si>
  <si>
    <t>Seaworthy Design</t>
  </si>
  <si>
    <t>Enetai</t>
  </si>
  <si>
    <t>Seda</t>
  </si>
  <si>
    <t>Glider</t>
  </si>
  <si>
    <t>Gypsy</t>
  </si>
  <si>
    <t>Ikkuma 17</t>
  </si>
  <si>
    <t>Impulse</t>
  </si>
  <si>
    <t>Starlet</t>
  </si>
  <si>
    <t>Swift</t>
  </si>
  <si>
    <t>Viking</t>
  </si>
  <si>
    <t>Seward</t>
  </si>
  <si>
    <t>Sisson Evolution</t>
  </si>
  <si>
    <t>&gt;12.0</t>
  </si>
  <si>
    <t>Skim Kayaks</t>
  </si>
  <si>
    <t>Dex</t>
  </si>
  <si>
    <t>Distance</t>
  </si>
  <si>
    <t>Southern Exposure</t>
  </si>
  <si>
    <t>Legend</t>
  </si>
  <si>
    <t>Reiver</t>
  </si>
  <si>
    <t>Think</t>
  </si>
  <si>
    <t>Evo</t>
  </si>
  <si>
    <t>Fit</t>
  </si>
  <si>
    <t>Third Rock Kayak</t>
  </si>
  <si>
    <t>Espresso</t>
  </si>
  <si>
    <t>TRAK</t>
  </si>
  <si>
    <t>T-1600</t>
  </si>
  <si>
    <t>Triton</t>
  </si>
  <si>
    <t>Ladoga 1</t>
  </si>
  <si>
    <t>Twogood</t>
  </si>
  <si>
    <t>Chalupski</t>
  </si>
  <si>
    <t>Mako</t>
  </si>
  <si>
    <t>Phoenix</t>
  </si>
  <si>
    <t>Valhalla</t>
  </si>
  <si>
    <t>Victory</t>
  </si>
  <si>
    <t>Valley Canoe</t>
  </si>
  <si>
    <t>Aquanaut</t>
  </si>
  <si>
    <t>Aquanaut RM</t>
  </si>
  <si>
    <t>Nordkapp</t>
  </si>
  <si>
    <t>Nordkapp H20</t>
  </si>
  <si>
    <t>Nordkapp LV</t>
  </si>
  <si>
    <t>Petrel</t>
  </si>
  <si>
    <t>&lt;7.6</t>
  </si>
  <si>
    <t>Selkie</t>
  </si>
  <si>
    <t>&lt;8.6</t>
  </si>
  <si>
    <t>Skerray</t>
  </si>
  <si>
    <t>Skerray XL</t>
  </si>
  <si>
    <t>Valley Sea Kayak</t>
  </si>
  <si>
    <t>Rapier 20</t>
  </si>
  <si>
    <t>Venturesport</t>
  </si>
  <si>
    <t>Black Marlin</t>
  </si>
  <si>
    <t>&lt;13.5</t>
  </si>
  <si>
    <t>Elan Crosstrainer</t>
  </si>
  <si>
    <t>&lt;14.6</t>
  </si>
  <si>
    <t>Shearwater</t>
  </si>
  <si>
    <t>&lt;13.6</t>
  </si>
  <si>
    <t>Vector</t>
  </si>
  <si>
    <t>Vintage</t>
  </si>
  <si>
    <t>&gt;8.0</t>
  </si>
  <si>
    <t>Venure Kayak</t>
  </si>
  <si>
    <t>Ayr 16.5</t>
  </si>
  <si>
    <t>Walden</t>
  </si>
  <si>
    <t>Vista</t>
  </si>
  <si>
    <t>Waldon</t>
  </si>
  <si>
    <t>Vision</t>
  </si>
  <si>
    <t>Westside Boat</t>
  </si>
  <si>
    <t>Wave Piercer</t>
  </si>
  <si>
    <t>Wave XL/Ultra</t>
  </si>
  <si>
    <t>X Par EFT</t>
  </si>
  <si>
    <t>X Par Missile</t>
  </si>
  <si>
    <t>Wilderness Systems</t>
  </si>
  <si>
    <t>Alto</t>
  </si>
  <si>
    <t>Arctic Hawk</t>
  </si>
  <si>
    <t>Cape Horn 17</t>
  </si>
  <si>
    <t>Seacret</t>
  </si>
  <si>
    <t>Sealution</t>
  </si>
  <si>
    <t>Sealution SS/II</t>
  </si>
  <si>
    <t>Sealution XL</t>
  </si>
  <si>
    <t>Tempest 165 Pro</t>
  </si>
  <si>
    <t>From Sound Rowers site</t>
  </si>
  <si>
    <t>surfski.info ; updated Jan 11 2019.</t>
  </si>
  <si>
    <t>L/W raitio</t>
  </si>
  <si>
    <t>From Surfski.info</t>
  </si>
  <si>
    <t xml:space="preserve"> V5 plastic </t>
  </si>
  <si>
    <t xml:space="preserve">Epic </t>
  </si>
  <si>
    <t>V5 composite</t>
  </si>
  <si>
    <t>V8 Pro</t>
  </si>
  <si>
    <t xml:space="preserve">V11 1g (2017) </t>
  </si>
  <si>
    <t>Epsilon</t>
  </si>
  <si>
    <t>Equinox GT</t>
  </si>
  <si>
    <t>Karla</t>
  </si>
  <si>
    <t>Prana</t>
  </si>
  <si>
    <t>Sisu</t>
  </si>
  <si>
    <t>Romany  Excel</t>
  </si>
  <si>
    <t>Aries</t>
  </si>
  <si>
    <t>Guide 17</t>
  </si>
  <si>
    <t>Luna GR</t>
  </si>
  <si>
    <t>Tyee</t>
  </si>
  <si>
    <t>Tyee XLC</t>
  </si>
  <si>
    <t>S16</t>
  </si>
  <si>
    <t>16X</t>
  </si>
  <si>
    <t xml:space="preserve">Solstice GTS  </t>
  </si>
  <si>
    <t>Romany Classic</t>
  </si>
  <si>
    <t>Pilgrim</t>
  </si>
  <si>
    <t>Romany surf</t>
  </si>
  <si>
    <t>Stellar S14S /S14 /S14-LV /</t>
  </si>
  <si>
    <t>Echo</t>
  </si>
  <si>
    <t>Murrelet</t>
  </si>
  <si>
    <t>Borealis XL</t>
  </si>
  <si>
    <t>Stellar S18S G2 (from 2018) / S18R</t>
  </si>
  <si>
    <t>Explorer/ Explorer HV</t>
  </si>
  <si>
    <t>Stellar</t>
  </si>
  <si>
    <t>Intrepid LV</t>
  </si>
  <si>
    <t>From Paddling Buyers Guide- OA dimensions</t>
  </si>
  <si>
    <t>Romany sport</t>
  </si>
  <si>
    <t>Latitude</t>
  </si>
  <si>
    <t>Pilgrim Expedition</t>
  </si>
  <si>
    <t>Romany Sportive RM 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</si>
</sst>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5A5A5A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Alignme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Alignment="1"/>
    <xf numFmtId="0" fontId="0" fillId="3" borderId="0" xfId="0" applyFill="1"/>
    <xf numFmtId="0" fontId="0" fillId="2" borderId="0" xfId="0" applyFill="1" applyAlignment="1">
      <alignment horizontal="left"/>
    </xf>
    <xf numFmtId="0" fontId="4" fillId="3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0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0" borderId="0" xfId="0" applyFont="1"/>
    <xf numFmtId="0" fontId="6" fillId="3" borderId="0" xfId="0" applyFont="1" applyFill="1" applyAlignment="1">
      <alignment horizontal="left"/>
    </xf>
    <xf numFmtId="2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/>
    <xf numFmtId="0" fontId="6" fillId="0" borderId="0" xfId="0" applyFont="1"/>
    <xf numFmtId="0" fontId="7" fillId="3" borderId="0" xfId="0" applyFont="1" applyFill="1" applyAlignment="1"/>
    <xf numFmtId="0" fontId="6" fillId="3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urfski list[5567]_1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urfski list[5567]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14"/>
  <sheetViews>
    <sheetView workbookViewId="0">
      <selection activeCell="F9" sqref="F9:I247"/>
    </sheetView>
  </sheetViews>
  <sheetFormatPr defaultRowHeight="14.4" x14ac:dyDescent="0.3"/>
  <cols>
    <col min="1" max="1" width="43.5546875" customWidth="1"/>
    <col min="2" max="2" width="11.88671875" style="1" customWidth="1"/>
    <col min="3" max="3" width="11.33203125" style="1" customWidth="1"/>
    <col min="6" max="6" width="43.5546875" customWidth="1"/>
    <col min="7" max="7" width="11.88671875" style="1" customWidth="1"/>
    <col min="8" max="8" width="11.33203125" style="1" customWidth="1"/>
    <col min="9" max="9" width="11.109375" style="6" customWidth="1"/>
  </cols>
  <sheetData>
    <row r="1" spans="1:9" x14ac:dyDescent="0.3">
      <c r="A1" t="s">
        <v>245</v>
      </c>
      <c r="I1" s="6" t="s">
        <v>630</v>
      </c>
    </row>
    <row r="2" spans="1:9" ht="16.8" x14ac:dyDescent="0.3">
      <c r="A2" s="2" t="s">
        <v>242</v>
      </c>
    </row>
    <row r="3" spans="1:9" ht="16.8" x14ac:dyDescent="0.3">
      <c r="A3" s="2" t="s">
        <v>243</v>
      </c>
    </row>
    <row r="4" spans="1:9" ht="16.8" x14ac:dyDescent="0.3">
      <c r="A4" s="2" t="s">
        <v>244</v>
      </c>
    </row>
    <row r="6" spans="1:9" x14ac:dyDescent="0.3">
      <c r="A6" t="s">
        <v>629</v>
      </c>
    </row>
    <row r="9" spans="1:9" x14ac:dyDescent="0.3">
      <c r="A9" t="s">
        <v>229</v>
      </c>
      <c r="B9" s="1" t="s">
        <v>230</v>
      </c>
      <c r="C9" s="1" t="s">
        <v>231</v>
      </c>
      <c r="F9" t="s">
        <v>219</v>
      </c>
      <c r="G9" s="1">
        <v>57</v>
      </c>
      <c r="H9" s="1">
        <v>418</v>
      </c>
      <c r="I9" s="6">
        <f>H9/G9</f>
        <v>7.333333333333333</v>
      </c>
    </row>
    <row r="10" spans="1:9" x14ac:dyDescent="0.3">
      <c r="F10" t="s">
        <v>24</v>
      </c>
      <c r="G10" s="1">
        <v>42.8</v>
      </c>
      <c r="H10" s="1">
        <v>640</v>
      </c>
      <c r="I10" s="6">
        <f t="shared" ref="I10:I73" si="0">H10/G10</f>
        <v>14.953271028037385</v>
      </c>
    </row>
    <row r="11" spans="1:9" x14ac:dyDescent="0.3">
      <c r="A11" t="s">
        <v>0</v>
      </c>
      <c r="B11" s="1">
        <v>40</v>
      </c>
      <c r="C11" s="1">
        <v>605</v>
      </c>
      <c r="F11" t="s">
        <v>25</v>
      </c>
      <c r="G11" s="1">
        <v>42.8</v>
      </c>
      <c r="H11" s="1">
        <v>640</v>
      </c>
      <c r="I11" s="6">
        <f t="shared" si="0"/>
        <v>14.953271028037385</v>
      </c>
    </row>
    <row r="12" spans="1:9" x14ac:dyDescent="0.3">
      <c r="F12" t="s">
        <v>181</v>
      </c>
      <c r="G12" s="1">
        <v>50</v>
      </c>
      <c r="H12" s="1">
        <v>520</v>
      </c>
      <c r="I12" s="6">
        <f t="shared" si="0"/>
        <v>10.4</v>
      </c>
    </row>
    <row r="13" spans="1:9" x14ac:dyDescent="0.3">
      <c r="A13" t="s">
        <v>1</v>
      </c>
      <c r="B13" s="1">
        <v>40.64</v>
      </c>
      <c r="C13" s="1">
        <v>635</v>
      </c>
      <c r="F13" t="s">
        <v>115</v>
      </c>
      <c r="G13" s="1">
        <v>46</v>
      </c>
      <c r="H13" s="1">
        <v>642</v>
      </c>
      <c r="I13" s="6">
        <f t="shared" si="0"/>
        <v>13.956521739130435</v>
      </c>
    </row>
    <row r="14" spans="1:9" x14ac:dyDescent="0.3">
      <c r="A14" t="s">
        <v>2</v>
      </c>
      <c r="B14" s="1">
        <v>40.64</v>
      </c>
      <c r="C14" s="1">
        <v>558</v>
      </c>
      <c r="F14" t="s">
        <v>149</v>
      </c>
      <c r="G14" s="1">
        <v>48</v>
      </c>
      <c r="H14" s="1">
        <v>580</v>
      </c>
      <c r="I14" s="6">
        <f t="shared" si="0"/>
        <v>12.083333333333334</v>
      </c>
    </row>
    <row r="15" spans="1:9" x14ac:dyDescent="0.3">
      <c r="F15" t="s">
        <v>160</v>
      </c>
      <c r="G15" s="1">
        <v>48</v>
      </c>
      <c r="H15" s="1">
        <v>400</v>
      </c>
      <c r="I15" s="6">
        <f t="shared" si="0"/>
        <v>8.3333333333333339</v>
      </c>
    </row>
    <row r="16" spans="1:9" x14ac:dyDescent="0.3">
      <c r="A16" t="s">
        <v>3</v>
      </c>
      <c r="B16" s="1">
        <v>41</v>
      </c>
      <c r="C16" s="1">
        <v>633</v>
      </c>
      <c r="F16" t="s">
        <v>241</v>
      </c>
      <c r="G16" s="1">
        <v>48</v>
      </c>
      <c r="H16" s="1">
        <v>590</v>
      </c>
      <c r="I16" s="6">
        <f t="shared" si="0"/>
        <v>12.291666666666666</v>
      </c>
    </row>
    <row r="17" spans="1:9" x14ac:dyDescent="0.3">
      <c r="A17" t="s">
        <v>4</v>
      </c>
      <c r="B17" s="1">
        <v>41</v>
      </c>
      <c r="C17" s="1">
        <v>633</v>
      </c>
      <c r="F17" t="s">
        <v>201</v>
      </c>
      <c r="G17" s="1">
        <v>53</v>
      </c>
      <c r="H17" s="1">
        <v>460</v>
      </c>
      <c r="I17" s="6">
        <f t="shared" si="0"/>
        <v>8.6792452830188687</v>
      </c>
    </row>
    <row r="18" spans="1:9" x14ac:dyDescent="0.3">
      <c r="A18" t="s">
        <v>5</v>
      </c>
      <c r="B18" s="1">
        <v>41</v>
      </c>
      <c r="C18" s="1">
        <v>590</v>
      </c>
      <c r="F18" t="s">
        <v>200</v>
      </c>
      <c r="G18" s="1">
        <v>53</v>
      </c>
      <c r="H18" s="1">
        <v>507</v>
      </c>
      <c r="I18" s="6">
        <f t="shared" si="0"/>
        <v>9.566037735849056</v>
      </c>
    </row>
    <row r="19" spans="1:9" x14ac:dyDescent="0.3">
      <c r="F19" t="s">
        <v>147</v>
      </c>
      <c r="G19" s="1">
        <v>48</v>
      </c>
      <c r="H19" s="1">
        <v>608</v>
      </c>
      <c r="I19" s="6">
        <f t="shared" si="0"/>
        <v>12.666666666666666</v>
      </c>
    </row>
    <row r="20" spans="1:9" x14ac:dyDescent="0.3">
      <c r="A20" t="s">
        <v>6</v>
      </c>
      <c r="B20" s="1">
        <v>41.2</v>
      </c>
      <c r="C20" s="1">
        <v>619.5</v>
      </c>
      <c r="F20" t="s">
        <v>180</v>
      </c>
      <c r="G20" s="1">
        <v>50</v>
      </c>
      <c r="H20" s="1">
        <v>560</v>
      </c>
      <c r="I20" s="6">
        <f t="shared" si="0"/>
        <v>11.2</v>
      </c>
    </row>
    <row r="21" spans="1:9" x14ac:dyDescent="0.3">
      <c r="F21" t="s">
        <v>87</v>
      </c>
      <c r="G21" s="1">
        <v>44</v>
      </c>
      <c r="H21" s="1">
        <v>595</v>
      </c>
      <c r="I21" s="6">
        <f t="shared" si="0"/>
        <v>13.522727272727273</v>
      </c>
    </row>
    <row r="22" spans="1:9" x14ac:dyDescent="0.3">
      <c r="A22" t="s">
        <v>7</v>
      </c>
      <c r="B22" s="1">
        <v>41.5</v>
      </c>
      <c r="C22" s="1">
        <v>520</v>
      </c>
      <c r="F22" t="s">
        <v>177</v>
      </c>
      <c r="G22" s="1">
        <v>50</v>
      </c>
      <c r="H22" s="1">
        <v>595</v>
      </c>
      <c r="I22" s="6">
        <f t="shared" si="0"/>
        <v>11.9</v>
      </c>
    </row>
    <row r="23" spans="1:9" x14ac:dyDescent="0.3">
      <c r="F23" t="s">
        <v>186</v>
      </c>
      <c r="G23" s="1">
        <v>51</v>
      </c>
      <c r="H23" s="1">
        <v>595</v>
      </c>
      <c r="I23" s="6">
        <f t="shared" si="0"/>
        <v>11.666666666666666</v>
      </c>
    </row>
    <row r="24" spans="1:9" x14ac:dyDescent="0.3">
      <c r="A24" t="s">
        <v>8</v>
      </c>
      <c r="B24" s="1">
        <v>41.6</v>
      </c>
      <c r="C24" s="1">
        <v>620</v>
      </c>
      <c r="F24" t="s">
        <v>217</v>
      </c>
      <c r="G24" s="1">
        <v>56</v>
      </c>
      <c r="H24" s="1">
        <v>550</v>
      </c>
      <c r="I24" s="6">
        <f t="shared" si="0"/>
        <v>9.8214285714285712</v>
      </c>
    </row>
    <row r="25" spans="1:9" x14ac:dyDescent="0.3">
      <c r="F25" t="s">
        <v>48</v>
      </c>
      <c r="G25" s="1">
        <v>43</v>
      </c>
      <c r="H25" s="1">
        <v>635</v>
      </c>
      <c r="I25" s="6">
        <f t="shared" si="0"/>
        <v>14.767441860465116</v>
      </c>
    </row>
    <row r="26" spans="1:9" x14ac:dyDescent="0.3">
      <c r="A26" t="s">
        <v>9</v>
      </c>
      <c r="B26" s="1">
        <v>42</v>
      </c>
      <c r="C26" s="1">
        <v>660</v>
      </c>
      <c r="F26" t="s">
        <v>93</v>
      </c>
      <c r="G26" s="1">
        <v>44.5</v>
      </c>
      <c r="H26" s="1">
        <v>635</v>
      </c>
      <c r="I26" s="6">
        <f t="shared" si="0"/>
        <v>14.269662921348315</v>
      </c>
    </row>
    <row r="27" spans="1:9" x14ac:dyDescent="0.3">
      <c r="A27" t="s">
        <v>10</v>
      </c>
      <c r="B27" s="1">
        <v>42</v>
      </c>
      <c r="C27" s="1">
        <v>650</v>
      </c>
      <c r="F27" t="s">
        <v>7</v>
      </c>
      <c r="G27" s="1">
        <v>41.5</v>
      </c>
      <c r="H27" s="1">
        <v>520</v>
      </c>
      <c r="I27" s="6">
        <f t="shared" si="0"/>
        <v>12.53012048192771</v>
      </c>
    </row>
    <row r="28" spans="1:9" x14ac:dyDescent="0.3">
      <c r="A28" t="s">
        <v>11</v>
      </c>
      <c r="B28" s="1">
        <v>42</v>
      </c>
      <c r="C28" s="1">
        <v>648</v>
      </c>
      <c r="F28" t="s">
        <v>83</v>
      </c>
      <c r="G28" s="1">
        <v>44</v>
      </c>
      <c r="H28" s="1">
        <v>610</v>
      </c>
      <c r="I28" s="6">
        <f t="shared" si="0"/>
        <v>13.863636363636363</v>
      </c>
    </row>
    <row r="29" spans="1:9" x14ac:dyDescent="0.3">
      <c r="A29" t="s">
        <v>12</v>
      </c>
      <c r="B29" s="1">
        <v>42</v>
      </c>
      <c r="C29" s="1">
        <v>645</v>
      </c>
      <c r="F29" t="s">
        <v>56</v>
      </c>
      <c r="G29" s="1">
        <v>43</v>
      </c>
      <c r="H29" s="1">
        <v>605</v>
      </c>
      <c r="I29" s="6">
        <f t="shared" si="0"/>
        <v>14.069767441860465</v>
      </c>
    </row>
    <row r="30" spans="1:9" x14ac:dyDescent="0.3">
      <c r="A30" t="s">
        <v>13</v>
      </c>
      <c r="B30" s="1">
        <v>42</v>
      </c>
      <c r="C30" s="1">
        <v>645</v>
      </c>
      <c r="F30" t="s">
        <v>85</v>
      </c>
      <c r="G30" s="1">
        <v>44</v>
      </c>
      <c r="H30" s="1">
        <v>600</v>
      </c>
      <c r="I30" s="6">
        <f t="shared" si="0"/>
        <v>13.636363636363637</v>
      </c>
    </row>
    <row r="31" spans="1:9" x14ac:dyDescent="0.3">
      <c r="A31" t="s">
        <v>14</v>
      </c>
      <c r="B31" s="1">
        <v>42</v>
      </c>
      <c r="C31" s="1">
        <v>640</v>
      </c>
      <c r="F31" t="s">
        <v>173</v>
      </c>
      <c r="G31" s="1">
        <v>49</v>
      </c>
      <c r="H31" s="1">
        <v>485</v>
      </c>
      <c r="I31" s="6">
        <f t="shared" si="0"/>
        <v>9.8979591836734695</v>
      </c>
    </row>
    <row r="32" spans="1:9" x14ac:dyDescent="0.3">
      <c r="A32" t="s">
        <v>15</v>
      </c>
      <c r="B32" s="1">
        <v>42</v>
      </c>
      <c r="C32" s="1">
        <v>640</v>
      </c>
      <c r="F32" t="s">
        <v>94</v>
      </c>
      <c r="G32" s="1">
        <v>44.5</v>
      </c>
      <c r="H32" s="1">
        <v>595</v>
      </c>
      <c r="I32" s="6">
        <f t="shared" si="0"/>
        <v>13.370786516853933</v>
      </c>
    </row>
    <row r="33" spans="1:9" x14ac:dyDescent="0.3">
      <c r="A33" t="s">
        <v>16</v>
      </c>
      <c r="B33" s="1">
        <v>42</v>
      </c>
      <c r="C33" s="1">
        <v>638</v>
      </c>
      <c r="F33" t="s">
        <v>127</v>
      </c>
      <c r="G33" s="1">
        <v>46.5</v>
      </c>
      <c r="H33" s="1">
        <v>612</v>
      </c>
      <c r="I33" s="6">
        <f t="shared" si="0"/>
        <v>13.161290322580646</v>
      </c>
    </row>
    <row r="34" spans="1:9" x14ac:dyDescent="0.3">
      <c r="A34" t="s">
        <v>17</v>
      </c>
      <c r="B34" s="1">
        <v>42</v>
      </c>
      <c r="C34" s="1">
        <v>627</v>
      </c>
      <c r="F34" t="s">
        <v>121</v>
      </c>
      <c r="G34" s="1">
        <v>46</v>
      </c>
      <c r="H34" s="1">
        <v>610</v>
      </c>
      <c r="I34" s="6">
        <f t="shared" si="0"/>
        <v>13.260869565217391</v>
      </c>
    </row>
    <row r="35" spans="1:9" x14ac:dyDescent="0.3">
      <c r="F35" t="s">
        <v>136</v>
      </c>
      <c r="G35" s="1">
        <v>47</v>
      </c>
      <c r="H35" s="1">
        <v>595</v>
      </c>
      <c r="I35" s="6">
        <f t="shared" si="0"/>
        <v>12.659574468085106</v>
      </c>
    </row>
    <row r="36" spans="1:9" x14ac:dyDescent="0.3">
      <c r="A36" t="s">
        <v>18</v>
      </c>
      <c r="B36" s="1">
        <v>42.5</v>
      </c>
      <c r="C36" s="1">
        <v>644</v>
      </c>
      <c r="F36" t="s">
        <v>174</v>
      </c>
      <c r="G36" s="1">
        <v>49.5</v>
      </c>
      <c r="H36" s="1">
        <v>595</v>
      </c>
      <c r="I36" s="6">
        <f t="shared" si="0"/>
        <v>12.020202020202021</v>
      </c>
    </row>
    <row r="37" spans="1:9" x14ac:dyDescent="0.3">
      <c r="A37" t="s">
        <v>19</v>
      </c>
      <c r="B37" s="1">
        <v>42.5</v>
      </c>
      <c r="C37" s="1">
        <v>644</v>
      </c>
      <c r="F37" t="s">
        <v>143</v>
      </c>
      <c r="G37" s="1">
        <v>48</v>
      </c>
      <c r="H37" s="1">
        <v>615</v>
      </c>
      <c r="I37" s="6">
        <f t="shared" si="0"/>
        <v>12.8125</v>
      </c>
    </row>
    <row r="38" spans="1:9" x14ac:dyDescent="0.3">
      <c r="A38" t="s">
        <v>20</v>
      </c>
      <c r="B38" s="1">
        <v>42.5</v>
      </c>
      <c r="C38" s="1">
        <v>644</v>
      </c>
      <c r="F38" t="s">
        <v>96</v>
      </c>
      <c r="G38" s="1">
        <v>44.5</v>
      </c>
      <c r="H38" s="1">
        <v>580</v>
      </c>
      <c r="I38" s="6">
        <f t="shared" si="0"/>
        <v>13.033707865168539</v>
      </c>
    </row>
    <row r="39" spans="1:9" x14ac:dyDescent="0.3">
      <c r="A39" t="s">
        <v>21</v>
      </c>
      <c r="B39" s="1">
        <v>42.5</v>
      </c>
      <c r="C39" s="1">
        <v>582</v>
      </c>
      <c r="F39" t="s">
        <v>222</v>
      </c>
      <c r="G39" s="1">
        <v>42</v>
      </c>
      <c r="H39" s="1">
        <v>503</v>
      </c>
      <c r="I39" s="6">
        <f t="shared" si="0"/>
        <v>11.976190476190476</v>
      </c>
    </row>
    <row r="40" spans="1:9" x14ac:dyDescent="0.3">
      <c r="A40" t="s">
        <v>22</v>
      </c>
      <c r="B40" s="1">
        <v>42.5</v>
      </c>
      <c r="C40" s="1">
        <v>520</v>
      </c>
      <c r="F40" t="s">
        <v>228</v>
      </c>
      <c r="G40" s="1">
        <v>66.040000000000006</v>
      </c>
      <c r="H40" s="1">
        <v>427</v>
      </c>
      <c r="I40" s="6">
        <f t="shared" si="0"/>
        <v>6.4657783161720159</v>
      </c>
    </row>
    <row r="41" spans="1:9" x14ac:dyDescent="0.3">
      <c r="F41" t="s">
        <v>225</v>
      </c>
      <c r="G41" s="1">
        <v>60.96</v>
      </c>
      <c r="H41" s="1">
        <v>487.68</v>
      </c>
      <c r="I41" s="6">
        <f t="shared" si="0"/>
        <v>8</v>
      </c>
    </row>
    <row r="42" spans="1:9" x14ac:dyDescent="0.3">
      <c r="A42" t="s">
        <v>23</v>
      </c>
      <c r="B42" s="1">
        <v>42.7</v>
      </c>
      <c r="C42" s="1">
        <v>640</v>
      </c>
      <c r="F42" t="s">
        <v>74</v>
      </c>
      <c r="G42" s="1" t="s">
        <v>75</v>
      </c>
      <c r="H42" s="1">
        <v>640</v>
      </c>
      <c r="I42" s="6" t="e">
        <f t="shared" si="0"/>
        <v>#VALUE!</v>
      </c>
    </row>
    <row r="43" spans="1:9" x14ac:dyDescent="0.3">
      <c r="F43" t="s">
        <v>116</v>
      </c>
      <c r="G43" s="1">
        <v>46</v>
      </c>
      <c r="H43" s="1">
        <v>642</v>
      </c>
      <c r="I43" s="6">
        <f t="shared" si="0"/>
        <v>13.956521739130435</v>
      </c>
    </row>
    <row r="44" spans="1:9" x14ac:dyDescent="0.3">
      <c r="A44" t="s">
        <v>24</v>
      </c>
      <c r="B44" s="1">
        <v>42.8</v>
      </c>
      <c r="C44" s="1">
        <v>640</v>
      </c>
      <c r="F44" t="s">
        <v>157</v>
      </c>
      <c r="G44" s="1">
        <v>48</v>
      </c>
      <c r="H44" s="1">
        <v>560</v>
      </c>
      <c r="I44" s="6">
        <f t="shared" si="0"/>
        <v>11.666666666666666</v>
      </c>
    </row>
    <row r="45" spans="1:9" x14ac:dyDescent="0.3">
      <c r="A45" t="s">
        <v>25</v>
      </c>
      <c r="B45" s="1">
        <v>42.8</v>
      </c>
      <c r="C45" s="1">
        <v>640</v>
      </c>
      <c r="F45" t="s">
        <v>133</v>
      </c>
      <c r="G45" s="1">
        <v>47</v>
      </c>
      <c r="I45" s="6">
        <f t="shared" si="0"/>
        <v>0</v>
      </c>
    </row>
    <row r="46" spans="1:9" x14ac:dyDescent="0.3">
      <c r="A46" t="s">
        <v>26</v>
      </c>
      <c r="B46" s="1">
        <v>42.8</v>
      </c>
      <c r="C46" s="1">
        <v>640</v>
      </c>
      <c r="F46" t="s">
        <v>158</v>
      </c>
      <c r="G46" s="1">
        <v>48</v>
      </c>
      <c r="H46" s="1">
        <v>560</v>
      </c>
      <c r="I46" s="6">
        <f t="shared" si="0"/>
        <v>11.666666666666666</v>
      </c>
    </row>
    <row r="47" spans="1:9" x14ac:dyDescent="0.3">
      <c r="A47" t="s">
        <v>27</v>
      </c>
      <c r="B47" s="1">
        <v>42.8</v>
      </c>
      <c r="C47" s="1">
        <v>640</v>
      </c>
      <c r="F47" t="s">
        <v>117</v>
      </c>
      <c r="G47" s="1">
        <v>46</v>
      </c>
      <c r="H47" s="1">
        <v>642</v>
      </c>
      <c r="I47" s="6">
        <f t="shared" si="0"/>
        <v>13.956521739130435</v>
      </c>
    </row>
    <row r="48" spans="1:9" x14ac:dyDescent="0.3">
      <c r="F48" t="s">
        <v>79</v>
      </c>
      <c r="G48" s="1">
        <v>44</v>
      </c>
      <c r="H48" s="1">
        <v>648</v>
      </c>
      <c r="I48" s="6">
        <f t="shared" si="0"/>
        <v>14.727272727272727</v>
      </c>
    </row>
    <row r="49" spans="1:9" x14ac:dyDescent="0.3">
      <c r="A49" t="s">
        <v>28</v>
      </c>
      <c r="B49" s="1">
        <v>42.9</v>
      </c>
      <c r="C49" s="1">
        <v>640</v>
      </c>
      <c r="F49" t="s">
        <v>78</v>
      </c>
      <c r="G49" s="1">
        <v>44</v>
      </c>
      <c r="H49" s="1">
        <v>650</v>
      </c>
      <c r="I49" s="6">
        <f t="shared" si="0"/>
        <v>14.772727272727273</v>
      </c>
    </row>
    <row r="50" spans="1:9" x14ac:dyDescent="0.3">
      <c r="F50" t="s">
        <v>129</v>
      </c>
      <c r="G50" s="1">
        <v>46.5</v>
      </c>
      <c r="H50" s="1">
        <v>580</v>
      </c>
      <c r="I50" s="6">
        <f t="shared" si="0"/>
        <v>12.473118279569892</v>
      </c>
    </row>
    <row r="51" spans="1:9" x14ac:dyDescent="0.3">
      <c r="A51" t="s">
        <v>29</v>
      </c>
      <c r="B51" s="1">
        <v>43</v>
      </c>
      <c r="C51" s="1">
        <v>659</v>
      </c>
      <c r="F51" t="s">
        <v>12</v>
      </c>
      <c r="G51" s="1">
        <v>42</v>
      </c>
      <c r="H51" s="1">
        <v>645</v>
      </c>
      <c r="I51" s="6">
        <f t="shared" si="0"/>
        <v>15.357142857142858</v>
      </c>
    </row>
    <row r="52" spans="1:9" x14ac:dyDescent="0.3">
      <c r="A52" t="s">
        <v>30</v>
      </c>
      <c r="B52" s="1">
        <v>43</v>
      </c>
      <c r="C52" s="1">
        <v>658</v>
      </c>
      <c r="F52" t="s">
        <v>125</v>
      </c>
      <c r="G52" s="1">
        <v>46</v>
      </c>
      <c r="H52" s="1">
        <v>580</v>
      </c>
      <c r="I52" s="6">
        <f t="shared" si="0"/>
        <v>12.608695652173912</v>
      </c>
    </row>
    <row r="53" spans="1:9" x14ac:dyDescent="0.3">
      <c r="A53" t="s">
        <v>31</v>
      </c>
      <c r="B53" s="1">
        <v>43</v>
      </c>
      <c r="C53" s="1">
        <v>647</v>
      </c>
      <c r="F53" t="s">
        <v>175</v>
      </c>
      <c r="G53" s="1">
        <v>50</v>
      </c>
      <c r="H53" s="1">
        <v>600</v>
      </c>
      <c r="I53" s="6">
        <f t="shared" si="0"/>
        <v>12</v>
      </c>
    </row>
    <row r="54" spans="1:9" x14ac:dyDescent="0.3">
      <c r="A54" t="s">
        <v>32</v>
      </c>
      <c r="B54" s="1">
        <v>43</v>
      </c>
      <c r="C54" s="1">
        <v>645</v>
      </c>
      <c r="F54" t="s">
        <v>38</v>
      </c>
      <c r="G54" s="1">
        <v>43</v>
      </c>
      <c r="H54" s="1">
        <v>640</v>
      </c>
      <c r="I54" s="6">
        <f t="shared" si="0"/>
        <v>14.883720930232558</v>
      </c>
    </row>
    <row r="55" spans="1:9" x14ac:dyDescent="0.3">
      <c r="A55" t="s">
        <v>33</v>
      </c>
      <c r="B55" s="1">
        <v>43</v>
      </c>
      <c r="C55" s="1">
        <v>645</v>
      </c>
      <c r="F55" t="s">
        <v>16</v>
      </c>
      <c r="G55" s="1">
        <v>42</v>
      </c>
      <c r="H55" s="1">
        <v>638</v>
      </c>
      <c r="I55" s="6">
        <f t="shared" si="0"/>
        <v>15.19047619047619</v>
      </c>
    </row>
    <row r="56" spans="1:9" x14ac:dyDescent="0.3">
      <c r="A56" t="s">
        <v>34</v>
      </c>
      <c r="B56" s="1">
        <v>43</v>
      </c>
      <c r="C56" s="1">
        <v>645</v>
      </c>
      <c r="F56" t="s">
        <v>130</v>
      </c>
      <c r="G56" s="1">
        <v>46.5</v>
      </c>
      <c r="H56" s="1">
        <v>579</v>
      </c>
      <c r="I56" s="6">
        <f t="shared" si="0"/>
        <v>12.451612903225806</v>
      </c>
    </row>
    <row r="57" spans="1:9" x14ac:dyDescent="0.3">
      <c r="F57" t="s">
        <v>65</v>
      </c>
      <c r="G57" s="1">
        <v>43.5</v>
      </c>
      <c r="H57" s="1">
        <v>655</v>
      </c>
      <c r="I57" s="6">
        <f t="shared" si="0"/>
        <v>15.057471264367816</v>
      </c>
    </row>
    <row r="58" spans="1:9" x14ac:dyDescent="0.3">
      <c r="A58" t="s">
        <v>35</v>
      </c>
      <c r="B58" s="1">
        <v>43</v>
      </c>
      <c r="C58" s="1">
        <v>645</v>
      </c>
      <c r="F58" t="s">
        <v>166</v>
      </c>
      <c r="G58" s="1">
        <v>49</v>
      </c>
      <c r="H58" s="1">
        <v>590</v>
      </c>
      <c r="I58" s="6">
        <f t="shared" si="0"/>
        <v>12.040816326530612</v>
      </c>
    </row>
    <row r="59" spans="1:9" x14ac:dyDescent="0.3">
      <c r="A59" t="s">
        <v>36</v>
      </c>
      <c r="B59" s="1">
        <v>43</v>
      </c>
      <c r="C59" s="1">
        <v>644</v>
      </c>
      <c r="F59" t="s">
        <v>216</v>
      </c>
      <c r="G59" s="1">
        <v>56</v>
      </c>
      <c r="H59" s="1">
        <v>590</v>
      </c>
      <c r="I59" s="6">
        <f t="shared" si="0"/>
        <v>10.535714285714286</v>
      </c>
    </row>
    <row r="60" spans="1:9" x14ac:dyDescent="0.3">
      <c r="A60" t="s">
        <v>37</v>
      </c>
      <c r="B60" s="1">
        <v>43</v>
      </c>
      <c r="C60" s="1">
        <v>643</v>
      </c>
      <c r="F60" t="s">
        <v>103</v>
      </c>
      <c r="G60" s="1">
        <v>45</v>
      </c>
      <c r="H60" s="1">
        <v>610</v>
      </c>
      <c r="I60" s="6">
        <f t="shared" si="0"/>
        <v>13.555555555555555</v>
      </c>
    </row>
    <row r="61" spans="1:9" x14ac:dyDescent="0.3">
      <c r="A61" t="s">
        <v>38</v>
      </c>
      <c r="B61" s="1">
        <v>43</v>
      </c>
      <c r="C61" s="1">
        <v>640</v>
      </c>
      <c r="F61" t="s">
        <v>211</v>
      </c>
      <c r="G61" s="1">
        <v>55</v>
      </c>
      <c r="H61" s="1">
        <v>520</v>
      </c>
      <c r="I61" s="6">
        <f t="shared" si="0"/>
        <v>9.454545454545455</v>
      </c>
    </row>
    <row r="62" spans="1:9" x14ac:dyDescent="0.3">
      <c r="A62" t="s">
        <v>39</v>
      </c>
      <c r="B62" s="1">
        <v>43</v>
      </c>
      <c r="C62" s="1">
        <v>640</v>
      </c>
      <c r="F62" t="s">
        <v>150</v>
      </c>
      <c r="G62" s="1">
        <v>48</v>
      </c>
      <c r="H62" s="1">
        <v>580</v>
      </c>
      <c r="I62" s="6">
        <f t="shared" si="0"/>
        <v>12.083333333333334</v>
      </c>
    </row>
    <row r="63" spans="1:9" x14ac:dyDescent="0.3">
      <c r="F63" t="s">
        <v>17</v>
      </c>
      <c r="G63" s="1">
        <v>42</v>
      </c>
      <c r="H63" s="1">
        <v>627</v>
      </c>
      <c r="I63" s="6">
        <f t="shared" si="0"/>
        <v>14.928571428571429</v>
      </c>
    </row>
    <row r="64" spans="1:9" x14ac:dyDescent="0.3">
      <c r="A64" t="s">
        <v>40</v>
      </c>
      <c r="B64" s="1">
        <v>43</v>
      </c>
      <c r="C64" s="1">
        <v>640</v>
      </c>
      <c r="F64" t="s">
        <v>54</v>
      </c>
      <c r="G64" s="1">
        <v>43</v>
      </c>
      <c r="H64" s="1">
        <v>620</v>
      </c>
      <c r="I64" s="6">
        <f t="shared" si="0"/>
        <v>14.418604651162791</v>
      </c>
    </row>
    <row r="65" spans="1:9" x14ac:dyDescent="0.3">
      <c r="A65" t="s">
        <v>41</v>
      </c>
      <c r="B65" s="1">
        <v>43</v>
      </c>
      <c r="C65" s="1">
        <v>640</v>
      </c>
      <c r="F65" t="s">
        <v>22</v>
      </c>
      <c r="G65" s="1">
        <v>42.5</v>
      </c>
      <c r="H65" s="1">
        <v>520</v>
      </c>
      <c r="I65" s="6">
        <f t="shared" si="0"/>
        <v>12.235294117647058</v>
      </c>
    </row>
    <row r="66" spans="1:9" x14ac:dyDescent="0.3">
      <c r="A66" t="s">
        <v>42</v>
      </c>
      <c r="B66" s="1">
        <v>43</v>
      </c>
      <c r="C66" s="1">
        <v>640</v>
      </c>
      <c r="F66" t="s">
        <v>62</v>
      </c>
      <c r="G66" s="1">
        <v>43.4</v>
      </c>
      <c r="H66" s="1">
        <v>650</v>
      </c>
      <c r="I66" s="6">
        <f t="shared" si="0"/>
        <v>14.976958525345623</v>
      </c>
    </row>
    <row r="67" spans="1:9" x14ac:dyDescent="0.3">
      <c r="A67" t="s">
        <v>43</v>
      </c>
      <c r="B67" s="1">
        <v>43</v>
      </c>
      <c r="C67" s="1">
        <v>640</v>
      </c>
      <c r="F67" t="s">
        <v>97</v>
      </c>
      <c r="G67" s="1">
        <v>45</v>
      </c>
      <c r="H67" s="1">
        <v>645</v>
      </c>
      <c r="I67" s="6">
        <f t="shared" si="0"/>
        <v>14.333333333333334</v>
      </c>
    </row>
    <row r="68" spans="1:9" x14ac:dyDescent="0.3">
      <c r="A68" t="s">
        <v>44</v>
      </c>
      <c r="B68" s="1">
        <v>43</v>
      </c>
      <c r="C68" s="1">
        <v>640</v>
      </c>
      <c r="F68" t="s">
        <v>102</v>
      </c>
      <c r="G68" s="1">
        <v>45</v>
      </c>
      <c r="H68" s="1">
        <v>625</v>
      </c>
      <c r="I68" s="6">
        <f t="shared" si="0"/>
        <v>13.888888888888889</v>
      </c>
    </row>
    <row r="69" spans="1:9" x14ac:dyDescent="0.3">
      <c r="A69" t="s">
        <v>45</v>
      </c>
      <c r="B69" s="1">
        <v>43</v>
      </c>
      <c r="C69" s="1">
        <v>640</v>
      </c>
      <c r="F69" t="s">
        <v>145</v>
      </c>
      <c r="G69" s="1">
        <v>48</v>
      </c>
      <c r="H69" s="1">
        <v>610</v>
      </c>
      <c r="I69" s="6">
        <f t="shared" si="0"/>
        <v>12.708333333333334</v>
      </c>
    </row>
    <row r="70" spans="1:9" x14ac:dyDescent="0.3">
      <c r="A70" t="s">
        <v>46</v>
      </c>
      <c r="B70" s="1">
        <v>43</v>
      </c>
      <c r="C70" s="1">
        <v>640</v>
      </c>
      <c r="F70" t="s">
        <v>162</v>
      </c>
      <c r="G70" s="1">
        <v>48.3</v>
      </c>
      <c r="H70" s="1">
        <v>610</v>
      </c>
      <c r="I70" s="6">
        <f t="shared" si="0"/>
        <v>12.629399585921325</v>
      </c>
    </row>
    <row r="71" spans="1:9" x14ac:dyDescent="0.3">
      <c r="F71" t="s">
        <v>84</v>
      </c>
      <c r="G71" s="1">
        <v>44</v>
      </c>
      <c r="H71" s="1">
        <v>615</v>
      </c>
      <c r="I71" s="6">
        <f t="shared" si="0"/>
        <v>13.977272727272727</v>
      </c>
    </row>
    <row r="72" spans="1:9" x14ac:dyDescent="0.3">
      <c r="A72" t="s">
        <v>47</v>
      </c>
      <c r="B72" s="1">
        <v>43</v>
      </c>
      <c r="C72" s="1">
        <v>635</v>
      </c>
      <c r="F72" t="s">
        <v>63</v>
      </c>
      <c r="G72" s="1">
        <v>43.4</v>
      </c>
      <c r="H72" s="1">
        <v>650</v>
      </c>
      <c r="I72" s="6">
        <f t="shared" si="0"/>
        <v>14.976958525345623</v>
      </c>
    </row>
    <row r="73" spans="1:9" x14ac:dyDescent="0.3">
      <c r="A73" t="s">
        <v>48</v>
      </c>
      <c r="B73" s="1">
        <v>43</v>
      </c>
      <c r="C73" s="1">
        <v>635</v>
      </c>
      <c r="F73" t="s">
        <v>58</v>
      </c>
      <c r="G73" s="1">
        <v>43</v>
      </c>
      <c r="H73" s="1">
        <v>579</v>
      </c>
      <c r="I73" s="6">
        <f t="shared" si="0"/>
        <v>13.465116279069768</v>
      </c>
    </row>
    <row r="74" spans="1:9" x14ac:dyDescent="0.3">
      <c r="A74" t="s">
        <v>49</v>
      </c>
      <c r="B74" s="1">
        <v>43</v>
      </c>
      <c r="C74" s="1">
        <v>634</v>
      </c>
      <c r="F74" t="s">
        <v>39</v>
      </c>
      <c r="G74" s="1">
        <v>43</v>
      </c>
      <c r="H74" s="1">
        <v>640</v>
      </c>
      <c r="I74" s="6">
        <f t="shared" ref="I74:I137" si="1">H74/G74</f>
        <v>14.883720930232558</v>
      </c>
    </row>
    <row r="75" spans="1:9" x14ac:dyDescent="0.3">
      <c r="A75" t="s">
        <v>50</v>
      </c>
      <c r="B75" s="1">
        <v>43</v>
      </c>
      <c r="C75" s="1">
        <v>630</v>
      </c>
      <c r="F75" t="s">
        <v>69</v>
      </c>
      <c r="G75" s="1">
        <v>43.5</v>
      </c>
      <c r="H75" s="1">
        <v>640</v>
      </c>
      <c r="I75" s="6">
        <f t="shared" si="1"/>
        <v>14.712643678160919</v>
      </c>
    </row>
    <row r="76" spans="1:9" x14ac:dyDescent="0.3">
      <c r="A76" t="s">
        <v>51</v>
      </c>
      <c r="B76" s="1">
        <v>43</v>
      </c>
      <c r="C76" s="1">
        <v>628</v>
      </c>
      <c r="F76" t="s">
        <v>40</v>
      </c>
      <c r="G76" s="1">
        <v>43</v>
      </c>
      <c r="H76" s="1">
        <v>640</v>
      </c>
      <c r="I76" s="6">
        <f t="shared" si="1"/>
        <v>14.883720930232558</v>
      </c>
    </row>
    <row r="77" spans="1:9" x14ac:dyDescent="0.3">
      <c r="A77" t="s">
        <v>52</v>
      </c>
      <c r="B77" s="1">
        <v>43</v>
      </c>
      <c r="C77" s="1">
        <v>625</v>
      </c>
      <c r="F77" t="s">
        <v>28</v>
      </c>
      <c r="G77" s="1">
        <v>42.9</v>
      </c>
      <c r="H77" s="1">
        <v>640</v>
      </c>
      <c r="I77" s="6">
        <f t="shared" si="1"/>
        <v>14.91841491841492</v>
      </c>
    </row>
    <row r="78" spans="1:9" x14ac:dyDescent="0.3">
      <c r="A78" t="s">
        <v>53</v>
      </c>
      <c r="B78" s="1">
        <v>43</v>
      </c>
      <c r="C78" s="1">
        <v>6245</v>
      </c>
      <c r="F78" t="s">
        <v>223</v>
      </c>
      <c r="G78" s="1">
        <v>60</v>
      </c>
      <c r="H78" s="1">
        <v>436</v>
      </c>
      <c r="I78" s="6">
        <f t="shared" si="1"/>
        <v>7.2666666666666666</v>
      </c>
    </row>
    <row r="79" spans="1:9" x14ac:dyDescent="0.3">
      <c r="F79" t="s">
        <v>224</v>
      </c>
      <c r="G79" s="1">
        <v>60</v>
      </c>
      <c r="H79" s="1">
        <v>426</v>
      </c>
      <c r="I79" s="6">
        <f t="shared" si="1"/>
        <v>7.1</v>
      </c>
    </row>
    <row r="80" spans="1:9" x14ac:dyDescent="0.3">
      <c r="A80" t="s">
        <v>54</v>
      </c>
      <c r="B80" s="1">
        <v>43</v>
      </c>
      <c r="C80" s="1">
        <v>620</v>
      </c>
      <c r="F80" t="s">
        <v>221</v>
      </c>
      <c r="G80" s="1">
        <v>58.4</v>
      </c>
      <c r="H80" s="1">
        <v>488</v>
      </c>
      <c r="I80" s="6">
        <f t="shared" si="1"/>
        <v>8.3561643835616444</v>
      </c>
    </row>
    <row r="81" spans="1:9" x14ac:dyDescent="0.3">
      <c r="A81" t="s">
        <v>55</v>
      </c>
      <c r="B81" s="1">
        <v>43</v>
      </c>
      <c r="C81" s="1">
        <v>616</v>
      </c>
      <c r="F81" t="s">
        <v>207</v>
      </c>
      <c r="G81" s="1">
        <v>54</v>
      </c>
      <c r="H81" s="1">
        <v>520</v>
      </c>
      <c r="I81" s="6">
        <f t="shared" si="1"/>
        <v>9.6296296296296298</v>
      </c>
    </row>
    <row r="82" spans="1:9" x14ac:dyDescent="0.3">
      <c r="A82" t="s">
        <v>56</v>
      </c>
      <c r="B82" s="1">
        <v>43</v>
      </c>
      <c r="C82" s="1">
        <v>605</v>
      </c>
      <c r="F82" t="s">
        <v>205</v>
      </c>
      <c r="G82" s="1">
        <v>54</v>
      </c>
      <c r="H82" s="1">
        <v>548</v>
      </c>
      <c r="I82" s="6">
        <f t="shared" si="1"/>
        <v>10.148148148148149</v>
      </c>
    </row>
    <row r="83" spans="1:9" x14ac:dyDescent="0.3">
      <c r="A83" t="s">
        <v>57</v>
      </c>
      <c r="B83" s="1">
        <v>43</v>
      </c>
      <c r="C83" s="1">
        <v>600</v>
      </c>
      <c r="F83" t="s">
        <v>215</v>
      </c>
      <c r="G83" s="1">
        <v>55.88</v>
      </c>
      <c r="H83" s="1">
        <v>548</v>
      </c>
      <c r="I83" s="6">
        <f t="shared" si="1"/>
        <v>9.806728704366499</v>
      </c>
    </row>
    <row r="84" spans="1:9" x14ac:dyDescent="0.3">
      <c r="A84" t="s">
        <v>58</v>
      </c>
      <c r="B84" s="1">
        <v>43</v>
      </c>
      <c r="C84" s="1">
        <v>579</v>
      </c>
      <c r="F84" t="s">
        <v>185</v>
      </c>
      <c r="G84" s="1">
        <v>50.5</v>
      </c>
      <c r="H84" s="1">
        <v>579</v>
      </c>
      <c r="I84" s="6">
        <f t="shared" si="1"/>
        <v>11.465346534653465</v>
      </c>
    </row>
    <row r="85" spans="1:9" x14ac:dyDescent="0.3">
      <c r="A85" t="s">
        <v>59</v>
      </c>
      <c r="B85" s="1">
        <v>43</v>
      </c>
      <c r="C85" s="1">
        <v>575</v>
      </c>
      <c r="F85" t="s">
        <v>234</v>
      </c>
      <c r="G85" s="1">
        <v>44</v>
      </c>
      <c r="H85" s="1">
        <v>620</v>
      </c>
      <c r="I85" s="6">
        <f t="shared" si="1"/>
        <v>14.090909090909092</v>
      </c>
    </row>
    <row r="86" spans="1:9" x14ac:dyDescent="0.3">
      <c r="A86" t="s">
        <v>60</v>
      </c>
      <c r="B86" s="1">
        <v>43</v>
      </c>
      <c r="C86" s="1">
        <v>565</v>
      </c>
      <c r="F86" t="s">
        <v>198</v>
      </c>
      <c r="G86" s="1">
        <v>53</v>
      </c>
      <c r="H86" s="1">
        <v>590</v>
      </c>
      <c r="I86" s="6">
        <f t="shared" si="1"/>
        <v>11.132075471698114</v>
      </c>
    </row>
    <row r="87" spans="1:9" x14ac:dyDescent="0.3">
      <c r="F87" t="s">
        <v>182</v>
      </c>
      <c r="G87" s="1">
        <v>50</v>
      </c>
      <c r="H87" s="1">
        <v>420</v>
      </c>
      <c r="I87" s="6">
        <f t="shared" si="1"/>
        <v>8.4</v>
      </c>
    </row>
    <row r="88" spans="1:9" x14ac:dyDescent="0.3">
      <c r="A88" t="s">
        <v>61</v>
      </c>
      <c r="B88" s="1">
        <v>43.18</v>
      </c>
      <c r="C88" s="1">
        <v>640</v>
      </c>
      <c r="F88" t="s">
        <v>20</v>
      </c>
      <c r="G88" s="1">
        <v>42.5</v>
      </c>
      <c r="H88" s="1">
        <v>644</v>
      </c>
      <c r="I88" s="6">
        <f t="shared" si="1"/>
        <v>15.152941176470588</v>
      </c>
    </row>
    <row r="89" spans="1:9" x14ac:dyDescent="0.3">
      <c r="F89" t="s">
        <v>18</v>
      </c>
      <c r="G89" s="1">
        <v>42.5</v>
      </c>
      <c r="H89" s="1">
        <v>644</v>
      </c>
      <c r="I89" s="6">
        <f t="shared" si="1"/>
        <v>15.152941176470588</v>
      </c>
    </row>
    <row r="90" spans="1:9" x14ac:dyDescent="0.3">
      <c r="A90" t="s">
        <v>62</v>
      </c>
      <c r="B90" s="1">
        <v>43.4</v>
      </c>
      <c r="C90" s="1">
        <v>650</v>
      </c>
      <c r="F90" t="s">
        <v>19</v>
      </c>
      <c r="G90" s="1">
        <v>42.5</v>
      </c>
      <c r="H90" s="1">
        <v>644</v>
      </c>
      <c r="I90" s="6">
        <f t="shared" si="1"/>
        <v>15.152941176470588</v>
      </c>
    </row>
    <row r="91" spans="1:9" x14ac:dyDescent="0.3">
      <c r="A91" t="s">
        <v>63</v>
      </c>
      <c r="B91" s="1">
        <v>43.4</v>
      </c>
      <c r="C91" s="1">
        <v>650</v>
      </c>
      <c r="F91" t="s">
        <v>21</v>
      </c>
      <c r="G91" s="1">
        <v>42.5</v>
      </c>
      <c r="H91" s="1">
        <v>582</v>
      </c>
      <c r="I91" s="6">
        <f t="shared" si="1"/>
        <v>13.694117647058823</v>
      </c>
    </row>
    <row r="92" spans="1:9" x14ac:dyDescent="0.3">
      <c r="F92" t="s">
        <v>232</v>
      </c>
      <c r="G92" s="1">
        <v>44</v>
      </c>
      <c r="H92" s="1">
        <v>640</v>
      </c>
      <c r="I92" s="6">
        <f t="shared" si="1"/>
        <v>14.545454545454545</v>
      </c>
    </row>
    <row r="93" spans="1:9" x14ac:dyDescent="0.3">
      <c r="A93" t="s">
        <v>64</v>
      </c>
      <c r="B93" s="1">
        <v>43.5</v>
      </c>
      <c r="C93" s="1">
        <v>660</v>
      </c>
      <c r="F93" t="s">
        <v>36</v>
      </c>
      <c r="G93" s="1">
        <v>43</v>
      </c>
      <c r="H93" s="1">
        <v>644</v>
      </c>
      <c r="I93" s="6">
        <f t="shared" si="1"/>
        <v>14.976744186046512</v>
      </c>
    </row>
    <row r="94" spans="1:9" x14ac:dyDescent="0.3">
      <c r="A94" t="s">
        <v>65</v>
      </c>
      <c r="B94" s="1">
        <v>43.5</v>
      </c>
      <c r="C94" s="1">
        <v>655</v>
      </c>
      <c r="F94" t="s">
        <v>167</v>
      </c>
      <c r="G94" s="1">
        <v>49</v>
      </c>
      <c r="H94" s="1">
        <v>588</v>
      </c>
      <c r="I94" s="6">
        <f t="shared" si="1"/>
        <v>12</v>
      </c>
    </row>
    <row r="95" spans="1:9" x14ac:dyDescent="0.3">
      <c r="A95" t="s">
        <v>66</v>
      </c>
      <c r="B95" s="1">
        <v>43.5</v>
      </c>
      <c r="C95" s="1">
        <v>6495</v>
      </c>
      <c r="F95" t="s">
        <v>104</v>
      </c>
      <c r="G95" s="1">
        <v>45</v>
      </c>
      <c r="H95" s="1">
        <v>610</v>
      </c>
      <c r="I95" s="6">
        <f t="shared" si="1"/>
        <v>13.555555555555555</v>
      </c>
    </row>
    <row r="96" spans="1:9" x14ac:dyDescent="0.3">
      <c r="A96" t="s">
        <v>67</v>
      </c>
      <c r="B96" s="1">
        <v>43.5</v>
      </c>
      <c r="C96" s="1">
        <v>645</v>
      </c>
      <c r="F96" t="s">
        <v>239</v>
      </c>
      <c r="G96" s="1">
        <v>47.5</v>
      </c>
      <c r="H96" s="1">
        <v>600</v>
      </c>
      <c r="I96" s="6">
        <f t="shared" si="1"/>
        <v>12.631578947368421</v>
      </c>
    </row>
    <row r="97" spans="1:9" x14ac:dyDescent="0.3">
      <c r="A97" t="s">
        <v>68</v>
      </c>
      <c r="B97" s="1">
        <v>43.5</v>
      </c>
      <c r="C97" s="1">
        <v>643.5</v>
      </c>
      <c r="F97" t="s">
        <v>183</v>
      </c>
      <c r="G97" s="1">
        <v>50</v>
      </c>
      <c r="H97" s="1">
        <v>420</v>
      </c>
      <c r="I97" s="6">
        <f t="shared" si="1"/>
        <v>8.4</v>
      </c>
    </row>
    <row r="98" spans="1:9" x14ac:dyDescent="0.3">
      <c r="F98" t="s">
        <v>138</v>
      </c>
      <c r="G98" s="1">
        <v>47</v>
      </c>
      <c r="H98" s="1">
        <v>580</v>
      </c>
      <c r="I98" s="6">
        <f t="shared" si="1"/>
        <v>12.340425531914894</v>
      </c>
    </row>
    <row r="99" spans="1:9" x14ac:dyDescent="0.3">
      <c r="A99" t="s">
        <v>69</v>
      </c>
      <c r="B99" s="1">
        <v>43.5</v>
      </c>
      <c r="C99" s="1">
        <v>640</v>
      </c>
      <c r="F99" t="s">
        <v>41</v>
      </c>
      <c r="G99" s="1">
        <v>43</v>
      </c>
      <c r="H99" s="1">
        <v>640</v>
      </c>
      <c r="I99" s="6">
        <f t="shared" si="1"/>
        <v>14.883720930232558</v>
      </c>
    </row>
    <row r="100" spans="1:9" x14ac:dyDescent="0.3">
      <c r="A100" t="s">
        <v>70</v>
      </c>
      <c r="B100" s="1">
        <v>43.5</v>
      </c>
      <c r="C100" s="1">
        <v>640</v>
      </c>
      <c r="F100" t="s">
        <v>206</v>
      </c>
      <c r="G100" s="1">
        <v>54</v>
      </c>
      <c r="H100" s="1">
        <v>522</v>
      </c>
      <c r="I100" s="6">
        <f t="shared" si="1"/>
        <v>9.6666666666666661</v>
      </c>
    </row>
    <row r="101" spans="1:9" x14ac:dyDescent="0.3">
      <c r="A101" t="s">
        <v>71</v>
      </c>
      <c r="B101" s="1">
        <v>43.5</v>
      </c>
      <c r="C101" s="1">
        <v>640</v>
      </c>
      <c r="F101" t="s">
        <v>139</v>
      </c>
      <c r="G101" s="1">
        <v>47.5</v>
      </c>
      <c r="H101" s="1">
        <v>590</v>
      </c>
      <c r="I101" s="6">
        <f t="shared" si="1"/>
        <v>12.421052631578947</v>
      </c>
    </row>
    <row r="102" spans="1:9" x14ac:dyDescent="0.3">
      <c r="A102" t="s">
        <v>72</v>
      </c>
      <c r="B102" s="1">
        <v>43.5</v>
      </c>
      <c r="C102" s="1">
        <v>633</v>
      </c>
      <c r="F102" t="s">
        <v>42</v>
      </c>
      <c r="G102" s="1">
        <v>43</v>
      </c>
      <c r="H102" s="1">
        <v>640</v>
      </c>
      <c r="I102" s="6">
        <f t="shared" si="1"/>
        <v>14.883720930232558</v>
      </c>
    </row>
    <row r="103" spans="1:9" x14ac:dyDescent="0.3">
      <c r="F103" t="s">
        <v>43</v>
      </c>
      <c r="G103" s="1">
        <v>43</v>
      </c>
      <c r="H103" s="1">
        <v>640</v>
      </c>
      <c r="I103" s="6">
        <f t="shared" si="1"/>
        <v>14.883720930232558</v>
      </c>
    </row>
    <row r="104" spans="1:9" x14ac:dyDescent="0.3">
      <c r="A104" t="s">
        <v>73</v>
      </c>
      <c r="B104" s="1">
        <v>43.6</v>
      </c>
      <c r="C104" s="1">
        <v>660</v>
      </c>
      <c r="F104" t="s">
        <v>165</v>
      </c>
      <c r="G104" s="1">
        <v>49</v>
      </c>
      <c r="H104" s="1">
        <v>595</v>
      </c>
      <c r="I104" s="6">
        <f t="shared" si="1"/>
        <v>12.142857142857142</v>
      </c>
    </row>
    <row r="105" spans="1:9" x14ac:dyDescent="0.3">
      <c r="F105" t="s">
        <v>49</v>
      </c>
      <c r="G105" s="1">
        <v>43</v>
      </c>
      <c r="H105" s="1">
        <v>634</v>
      </c>
      <c r="I105" s="6">
        <f t="shared" si="1"/>
        <v>14.744186046511627</v>
      </c>
    </row>
    <row r="106" spans="1:9" x14ac:dyDescent="0.3">
      <c r="A106" t="s">
        <v>74</v>
      </c>
      <c r="B106" s="1" t="s">
        <v>75</v>
      </c>
      <c r="C106" s="1">
        <v>640</v>
      </c>
      <c r="F106" t="s">
        <v>151</v>
      </c>
      <c r="G106" s="1">
        <v>48</v>
      </c>
      <c r="H106" s="1">
        <v>580</v>
      </c>
      <c r="I106" s="6">
        <f t="shared" si="1"/>
        <v>12.083333333333334</v>
      </c>
    </row>
    <row r="107" spans="1:9" x14ac:dyDescent="0.3">
      <c r="F107" t="s">
        <v>178</v>
      </c>
      <c r="G107" s="1">
        <v>50</v>
      </c>
      <c r="H107" s="1">
        <v>580</v>
      </c>
      <c r="I107" s="6">
        <f t="shared" si="1"/>
        <v>11.6</v>
      </c>
    </row>
    <row r="108" spans="1:9" x14ac:dyDescent="0.3">
      <c r="A108" t="s">
        <v>76</v>
      </c>
      <c r="B108" s="1">
        <v>44</v>
      </c>
      <c r="C108" s="1">
        <v>660</v>
      </c>
      <c r="F108" t="s">
        <v>31</v>
      </c>
      <c r="G108" s="1">
        <v>43</v>
      </c>
      <c r="H108" s="1">
        <v>647</v>
      </c>
      <c r="I108" s="6">
        <f t="shared" si="1"/>
        <v>15.046511627906977</v>
      </c>
    </row>
    <row r="109" spans="1:9" x14ac:dyDescent="0.3">
      <c r="A109" t="s">
        <v>77</v>
      </c>
      <c r="B109" s="1">
        <v>44</v>
      </c>
      <c r="C109" s="1">
        <v>655</v>
      </c>
      <c r="F109" t="s">
        <v>132</v>
      </c>
      <c r="G109" s="1">
        <v>47</v>
      </c>
      <c r="H109" s="1">
        <v>647</v>
      </c>
      <c r="I109" s="6">
        <f t="shared" si="1"/>
        <v>13.76595744680851</v>
      </c>
    </row>
    <row r="110" spans="1:9" x14ac:dyDescent="0.3">
      <c r="A110" t="s">
        <v>78</v>
      </c>
      <c r="B110" s="1">
        <v>44</v>
      </c>
      <c r="C110" s="1">
        <v>650</v>
      </c>
      <c r="F110" t="s">
        <v>2</v>
      </c>
      <c r="G110" s="1">
        <v>40.64</v>
      </c>
      <c r="H110" s="1">
        <v>558</v>
      </c>
      <c r="I110" s="6">
        <f t="shared" si="1"/>
        <v>13.73031496062992</v>
      </c>
    </row>
    <row r="111" spans="1:9" x14ac:dyDescent="0.3">
      <c r="A111" t="s">
        <v>79</v>
      </c>
      <c r="B111" s="1">
        <v>44</v>
      </c>
      <c r="C111" s="1">
        <v>648</v>
      </c>
      <c r="F111" t="s">
        <v>238</v>
      </c>
      <c r="G111" s="1">
        <v>46.99</v>
      </c>
      <c r="H111" s="1">
        <v>607</v>
      </c>
      <c r="I111" s="6">
        <f t="shared" si="1"/>
        <v>12.917642051500319</v>
      </c>
    </row>
    <row r="112" spans="1:9" x14ac:dyDescent="0.3">
      <c r="A112" t="s">
        <v>80</v>
      </c>
      <c r="B112" s="1">
        <v>44</v>
      </c>
      <c r="C112" s="1">
        <v>644</v>
      </c>
      <c r="F112" t="s">
        <v>61</v>
      </c>
      <c r="G112" s="1">
        <v>43.18</v>
      </c>
      <c r="H112" s="1">
        <v>640</v>
      </c>
      <c r="I112" s="6">
        <f t="shared" si="1"/>
        <v>14.821676702176934</v>
      </c>
    </row>
    <row r="113" spans="1:9" x14ac:dyDescent="0.3">
      <c r="F113" t="s">
        <v>114</v>
      </c>
      <c r="G113" s="1">
        <v>45.7</v>
      </c>
      <c r="H113" s="1">
        <v>640</v>
      </c>
      <c r="I113" s="6">
        <f t="shared" si="1"/>
        <v>14.00437636761488</v>
      </c>
    </row>
    <row r="114" spans="1:9" x14ac:dyDescent="0.3">
      <c r="A114" t="s">
        <v>81</v>
      </c>
      <c r="B114" s="1">
        <v>44</v>
      </c>
      <c r="C114" s="1">
        <v>642</v>
      </c>
      <c r="F114" t="s">
        <v>1</v>
      </c>
      <c r="G114" s="1">
        <v>40.64</v>
      </c>
      <c r="H114" s="1">
        <v>635</v>
      </c>
      <c r="I114" s="6">
        <f t="shared" si="1"/>
        <v>15.625</v>
      </c>
    </row>
    <row r="115" spans="1:9" x14ac:dyDescent="0.3">
      <c r="A115" t="s">
        <v>232</v>
      </c>
      <c r="B115" s="1">
        <v>44</v>
      </c>
      <c r="C115" s="1">
        <v>640</v>
      </c>
      <c r="F115" t="s">
        <v>100</v>
      </c>
      <c r="G115" s="1">
        <v>45</v>
      </c>
      <c r="H115" s="1">
        <v>640</v>
      </c>
      <c r="I115" s="6">
        <f t="shared" si="1"/>
        <v>14.222222222222221</v>
      </c>
    </row>
    <row r="116" spans="1:9" x14ac:dyDescent="0.3">
      <c r="A116" t="s">
        <v>233</v>
      </c>
      <c r="B116" s="1">
        <v>44</v>
      </c>
      <c r="C116" s="1">
        <v>640</v>
      </c>
      <c r="F116" t="s">
        <v>23</v>
      </c>
      <c r="G116" s="1">
        <v>42.7</v>
      </c>
      <c r="H116" s="1">
        <v>640</v>
      </c>
      <c r="I116" s="6">
        <f t="shared" si="1"/>
        <v>14.988290398126463</v>
      </c>
    </row>
    <row r="117" spans="1:9" x14ac:dyDescent="0.3">
      <c r="A117" t="s">
        <v>234</v>
      </c>
      <c r="B117" s="1">
        <v>44</v>
      </c>
      <c r="C117" s="1">
        <v>620</v>
      </c>
      <c r="F117" t="s">
        <v>73</v>
      </c>
      <c r="G117" s="1">
        <v>43.6</v>
      </c>
      <c r="H117" s="1">
        <v>660</v>
      </c>
      <c r="I117" s="6">
        <f t="shared" si="1"/>
        <v>15.137614678899082</v>
      </c>
    </row>
    <row r="118" spans="1:9" x14ac:dyDescent="0.3">
      <c r="A118" t="s">
        <v>82</v>
      </c>
      <c r="B118" s="1">
        <v>44</v>
      </c>
      <c r="C118" s="1">
        <v>620</v>
      </c>
      <c r="F118" t="s">
        <v>163</v>
      </c>
      <c r="G118" s="1">
        <v>48.5</v>
      </c>
      <c r="H118" s="1">
        <v>660</v>
      </c>
      <c r="I118" s="6">
        <f t="shared" si="1"/>
        <v>13.608247422680412</v>
      </c>
    </row>
    <row r="119" spans="1:9" x14ac:dyDescent="0.3">
      <c r="A119" t="s">
        <v>83</v>
      </c>
      <c r="B119" s="1">
        <v>44</v>
      </c>
      <c r="C119" s="1">
        <v>610</v>
      </c>
      <c r="F119" t="s">
        <v>29</v>
      </c>
      <c r="G119" s="1">
        <v>43</v>
      </c>
      <c r="H119" s="1">
        <v>659</v>
      </c>
      <c r="I119" s="6">
        <f t="shared" si="1"/>
        <v>15.325581395348838</v>
      </c>
    </row>
    <row r="120" spans="1:9" x14ac:dyDescent="0.3">
      <c r="A120" t="s">
        <v>84</v>
      </c>
      <c r="B120" s="1">
        <v>44</v>
      </c>
      <c r="C120" s="1">
        <v>615</v>
      </c>
      <c r="F120" t="s">
        <v>144</v>
      </c>
      <c r="G120" s="1">
        <v>48</v>
      </c>
      <c r="H120" s="1">
        <v>614</v>
      </c>
      <c r="I120" s="6">
        <f t="shared" si="1"/>
        <v>12.791666666666666</v>
      </c>
    </row>
    <row r="121" spans="1:9" x14ac:dyDescent="0.3">
      <c r="A121" t="s">
        <v>85</v>
      </c>
      <c r="B121" s="1">
        <v>44</v>
      </c>
      <c r="C121" s="1">
        <v>600</v>
      </c>
      <c r="F121" t="s">
        <v>81</v>
      </c>
      <c r="G121" s="1">
        <v>44</v>
      </c>
      <c r="H121" s="1">
        <v>642</v>
      </c>
      <c r="I121" s="6">
        <f t="shared" si="1"/>
        <v>14.590909090909092</v>
      </c>
    </row>
    <row r="122" spans="1:9" x14ac:dyDescent="0.3">
      <c r="A122" t="s">
        <v>86</v>
      </c>
      <c r="B122" s="1">
        <v>44</v>
      </c>
      <c r="C122" s="1">
        <v>600</v>
      </c>
      <c r="F122" t="s">
        <v>51</v>
      </c>
      <c r="G122" s="1">
        <v>43</v>
      </c>
      <c r="H122" s="1">
        <v>628</v>
      </c>
      <c r="I122" s="6">
        <f t="shared" si="1"/>
        <v>14.604651162790697</v>
      </c>
    </row>
    <row r="123" spans="1:9" x14ac:dyDescent="0.3">
      <c r="A123" t="s">
        <v>87</v>
      </c>
      <c r="B123" s="1">
        <v>44</v>
      </c>
      <c r="C123" s="1">
        <v>595</v>
      </c>
      <c r="F123" t="s">
        <v>44</v>
      </c>
      <c r="G123" s="1">
        <v>43</v>
      </c>
      <c r="H123" s="1">
        <v>640</v>
      </c>
      <c r="I123" s="6">
        <f t="shared" si="1"/>
        <v>14.883720930232558</v>
      </c>
    </row>
    <row r="124" spans="1:9" x14ac:dyDescent="0.3">
      <c r="A124" t="s">
        <v>88</v>
      </c>
      <c r="B124" s="1">
        <v>44</v>
      </c>
      <c r="C124" s="1">
        <v>590</v>
      </c>
      <c r="F124" t="s">
        <v>82</v>
      </c>
      <c r="G124" s="1">
        <v>44</v>
      </c>
      <c r="H124" s="1">
        <v>620</v>
      </c>
      <c r="I124" s="6">
        <f t="shared" si="1"/>
        <v>14.090909090909092</v>
      </c>
    </row>
    <row r="125" spans="1:9" x14ac:dyDescent="0.3">
      <c r="A125" t="s">
        <v>89</v>
      </c>
      <c r="B125" s="1">
        <v>44</v>
      </c>
      <c r="C125" s="1">
        <v>585</v>
      </c>
      <c r="F125" t="s">
        <v>120</v>
      </c>
      <c r="G125" s="1">
        <v>46</v>
      </c>
      <c r="H125" s="1">
        <v>620</v>
      </c>
      <c r="I125" s="6">
        <f t="shared" si="1"/>
        <v>13.478260869565217</v>
      </c>
    </row>
    <row r="126" spans="1:9" x14ac:dyDescent="0.3">
      <c r="F126" t="s">
        <v>152</v>
      </c>
      <c r="G126" s="1">
        <v>48</v>
      </c>
      <c r="H126" s="1">
        <v>580</v>
      </c>
      <c r="I126" s="6">
        <f t="shared" si="1"/>
        <v>12.083333333333334</v>
      </c>
    </row>
    <row r="127" spans="1:9" x14ac:dyDescent="0.3">
      <c r="A127" t="s">
        <v>90</v>
      </c>
      <c r="B127" s="1">
        <v>44.45</v>
      </c>
      <c r="C127" s="1">
        <v>646.4</v>
      </c>
      <c r="F127" t="s">
        <v>14</v>
      </c>
      <c r="G127" s="1">
        <v>42</v>
      </c>
      <c r="H127" s="1">
        <v>640</v>
      </c>
      <c r="I127" s="6">
        <f t="shared" si="1"/>
        <v>15.238095238095237</v>
      </c>
    </row>
    <row r="128" spans="1:9" x14ac:dyDescent="0.3">
      <c r="F128" t="s">
        <v>32</v>
      </c>
      <c r="G128" s="1">
        <v>43</v>
      </c>
      <c r="H128" s="1">
        <v>645</v>
      </c>
      <c r="I128" s="6">
        <f t="shared" si="1"/>
        <v>15</v>
      </c>
    </row>
    <row r="129" spans="1:9" x14ac:dyDescent="0.3">
      <c r="A129" t="s">
        <v>91</v>
      </c>
      <c r="B129" s="1">
        <v>44.5</v>
      </c>
      <c r="C129" s="1">
        <v>655</v>
      </c>
      <c r="F129" t="s">
        <v>197</v>
      </c>
      <c r="G129" s="1">
        <v>52.5</v>
      </c>
      <c r="H129" s="1">
        <v>580</v>
      </c>
      <c r="I129" s="6">
        <f t="shared" si="1"/>
        <v>11.047619047619047</v>
      </c>
    </row>
    <row r="130" spans="1:9" x14ac:dyDescent="0.3">
      <c r="A130" t="s">
        <v>92</v>
      </c>
      <c r="B130" s="1">
        <v>44.5</v>
      </c>
      <c r="C130" s="1">
        <v>642</v>
      </c>
      <c r="F130" t="s">
        <v>161</v>
      </c>
      <c r="G130" s="1">
        <v>48</v>
      </c>
      <c r="H130" s="1">
        <v>400</v>
      </c>
      <c r="I130" s="6">
        <f t="shared" si="1"/>
        <v>8.3333333333333339</v>
      </c>
    </row>
    <row r="131" spans="1:9" x14ac:dyDescent="0.3">
      <c r="A131" t="s">
        <v>93</v>
      </c>
      <c r="B131" s="1">
        <v>44.5</v>
      </c>
      <c r="C131" s="1">
        <v>635</v>
      </c>
      <c r="F131" t="s">
        <v>164</v>
      </c>
      <c r="G131" s="1">
        <v>48.5</v>
      </c>
      <c r="H131" s="1">
        <v>457</v>
      </c>
      <c r="I131" s="6">
        <f t="shared" si="1"/>
        <v>9.4226804123711343</v>
      </c>
    </row>
    <row r="132" spans="1:9" x14ac:dyDescent="0.3">
      <c r="A132" t="s">
        <v>94</v>
      </c>
      <c r="B132" s="1">
        <v>44.5</v>
      </c>
      <c r="C132" s="1">
        <v>595</v>
      </c>
      <c r="F132" t="s">
        <v>88</v>
      </c>
      <c r="G132" s="1">
        <v>44</v>
      </c>
      <c r="H132" s="1">
        <v>590</v>
      </c>
      <c r="I132" s="6">
        <f t="shared" si="1"/>
        <v>13.409090909090908</v>
      </c>
    </row>
    <row r="133" spans="1:9" x14ac:dyDescent="0.3">
      <c r="A133" t="s">
        <v>95</v>
      </c>
      <c r="B133" s="1">
        <v>44.5</v>
      </c>
      <c r="C133" s="1">
        <v>590</v>
      </c>
      <c r="F133" t="s">
        <v>95</v>
      </c>
      <c r="G133" s="1">
        <v>44.5</v>
      </c>
      <c r="H133" s="1">
        <v>590</v>
      </c>
      <c r="I133" s="6">
        <f t="shared" si="1"/>
        <v>13.258426966292134</v>
      </c>
    </row>
    <row r="134" spans="1:9" x14ac:dyDescent="0.3">
      <c r="A134" t="s">
        <v>96</v>
      </c>
      <c r="B134" s="1">
        <v>44.5</v>
      </c>
      <c r="C134" s="1">
        <v>580</v>
      </c>
      <c r="F134" t="s">
        <v>236</v>
      </c>
      <c r="G134" s="1">
        <v>45.5</v>
      </c>
      <c r="H134" s="1">
        <v>590</v>
      </c>
      <c r="I134" s="6">
        <f t="shared" si="1"/>
        <v>12.967032967032967</v>
      </c>
    </row>
    <row r="135" spans="1:9" x14ac:dyDescent="0.3">
      <c r="F135" t="s">
        <v>57</v>
      </c>
      <c r="G135" s="1">
        <v>43</v>
      </c>
      <c r="H135" s="1">
        <v>600</v>
      </c>
      <c r="I135" s="6">
        <f t="shared" si="1"/>
        <v>13.953488372093023</v>
      </c>
    </row>
    <row r="136" spans="1:9" x14ac:dyDescent="0.3">
      <c r="A136" t="s">
        <v>97</v>
      </c>
      <c r="B136" s="1">
        <v>45</v>
      </c>
      <c r="C136" s="1">
        <v>645</v>
      </c>
      <c r="F136" t="s">
        <v>5</v>
      </c>
      <c r="G136" s="1">
        <v>41</v>
      </c>
      <c r="H136" s="1">
        <v>590</v>
      </c>
      <c r="I136" s="6">
        <f t="shared" si="1"/>
        <v>14.390243902439025</v>
      </c>
    </row>
    <row r="137" spans="1:9" x14ac:dyDescent="0.3">
      <c r="A137" t="s">
        <v>98</v>
      </c>
      <c r="B137" s="1">
        <v>45</v>
      </c>
      <c r="C137" s="1">
        <v>645</v>
      </c>
      <c r="F137" t="s">
        <v>169</v>
      </c>
      <c r="G137" s="1">
        <v>49</v>
      </c>
      <c r="H137" s="1">
        <v>580</v>
      </c>
      <c r="I137" s="6">
        <f t="shared" si="1"/>
        <v>11.836734693877551</v>
      </c>
    </row>
    <row r="138" spans="1:9" x14ac:dyDescent="0.3">
      <c r="A138" t="s">
        <v>99</v>
      </c>
      <c r="B138" s="1">
        <v>45</v>
      </c>
      <c r="C138" s="1">
        <v>645</v>
      </c>
      <c r="F138" t="s">
        <v>214</v>
      </c>
      <c r="G138" s="1">
        <v>55.5</v>
      </c>
      <c r="H138" s="1">
        <v>580</v>
      </c>
      <c r="I138" s="6">
        <f t="shared" ref="I138:I201" si="2">H138/G138</f>
        <v>10.45045045045045</v>
      </c>
    </row>
    <row r="139" spans="1:9" x14ac:dyDescent="0.3">
      <c r="A139" t="s">
        <v>235</v>
      </c>
      <c r="B139" s="1">
        <v>45</v>
      </c>
      <c r="C139" s="1">
        <v>644</v>
      </c>
      <c r="F139" t="s">
        <v>229</v>
      </c>
      <c r="G139" s="1" t="s">
        <v>230</v>
      </c>
      <c r="H139" s="1" t="s">
        <v>231</v>
      </c>
      <c r="I139" s="6" t="e">
        <f t="shared" si="2"/>
        <v>#VALUE!</v>
      </c>
    </row>
    <row r="140" spans="1:9" x14ac:dyDescent="0.3">
      <c r="A140" t="s">
        <v>100</v>
      </c>
      <c r="B140" s="1">
        <v>45</v>
      </c>
      <c r="C140" s="1">
        <v>640</v>
      </c>
      <c r="F140" t="s">
        <v>213</v>
      </c>
      <c r="G140" s="1">
        <v>55</v>
      </c>
      <c r="H140" s="1">
        <v>510</v>
      </c>
      <c r="I140" s="6">
        <f t="shared" si="2"/>
        <v>9.2727272727272734</v>
      </c>
    </row>
    <row r="141" spans="1:9" x14ac:dyDescent="0.3">
      <c r="A141" t="s">
        <v>101</v>
      </c>
      <c r="B141" s="1">
        <v>45</v>
      </c>
      <c r="C141" s="1">
        <v>640</v>
      </c>
      <c r="F141" t="s">
        <v>196</v>
      </c>
      <c r="G141" s="1">
        <v>52</v>
      </c>
      <c r="H141" s="1">
        <v>520</v>
      </c>
      <c r="I141" s="6">
        <f t="shared" si="2"/>
        <v>10</v>
      </c>
    </row>
    <row r="142" spans="1:9" x14ac:dyDescent="0.3">
      <c r="A142" t="s">
        <v>102</v>
      </c>
      <c r="B142" s="1">
        <v>45</v>
      </c>
      <c r="C142" s="1">
        <v>625</v>
      </c>
      <c r="F142" t="s">
        <v>126</v>
      </c>
      <c r="G142" s="1">
        <v>46</v>
      </c>
      <c r="H142" s="1">
        <v>550</v>
      </c>
      <c r="I142" s="6">
        <f t="shared" si="2"/>
        <v>11.956521739130435</v>
      </c>
    </row>
    <row r="143" spans="1:9" x14ac:dyDescent="0.3">
      <c r="A143" t="s">
        <v>103</v>
      </c>
      <c r="B143" s="1">
        <v>45</v>
      </c>
      <c r="C143" s="1">
        <v>610</v>
      </c>
      <c r="F143" t="s">
        <v>109</v>
      </c>
      <c r="G143" s="1">
        <v>45</v>
      </c>
      <c r="H143" s="1">
        <v>560</v>
      </c>
      <c r="I143" s="6">
        <f t="shared" si="2"/>
        <v>12.444444444444445</v>
      </c>
    </row>
    <row r="144" spans="1:9" x14ac:dyDescent="0.3">
      <c r="F144" t="s">
        <v>111</v>
      </c>
      <c r="G144" s="1">
        <v>45</v>
      </c>
      <c r="H144" s="1">
        <v>560</v>
      </c>
      <c r="I144" s="6">
        <f t="shared" si="2"/>
        <v>12.444444444444445</v>
      </c>
    </row>
    <row r="145" spans="1:9" x14ac:dyDescent="0.3">
      <c r="A145" t="s">
        <v>104</v>
      </c>
      <c r="B145" s="1">
        <v>45</v>
      </c>
      <c r="C145" s="1">
        <v>610</v>
      </c>
      <c r="F145" t="s">
        <v>110</v>
      </c>
      <c r="G145" s="1">
        <v>45</v>
      </c>
      <c r="H145" s="1">
        <v>560</v>
      </c>
      <c r="I145" s="6">
        <f t="shared" si="2"/>
        <v>12.444444444444445</v>
      </c>
    </row>
    <row r="146" spans="1:9" x14ac:dyDescent="0.3">
      <c r="A146" t="s">
        <v>105</v>
      </c>
      <c r="B146" s="1">
        <v>45</v>
      </c>
      <c r="C146" s="1">
        <v>610</v>
      </c>
      <c r="F146" t="s">
        <v>15</v>
      </c>
      <c r="G146" s="1">
        <v>42</v>
      </c>
      <c r="H146" s="1">
        <v>640</v>
      </c>
      <c r="I146" s="6">
        <f t="shared" si="2"/>
        <v>15.238095238095237</v>
      </c>
    </row>
    <row r="147" spans="1:9" x14ac:dyDescent="0.3">
      <c r="A147" t="s">
        <v>106</v>
      </c>
      <c r="B147" s="1">
        <v>45</v>
      </c>
      <c r="C147" s="1">
        <v>610</v>
      </c>
      <c r="F147" t="s">
        <v>101</v>
      </c>
      <c r="G147" s="1">
        <v>45</v>
      </c>
      <c r="H147" s="1">
        <v>640</v>
      </c>
      <c r="I147" s="6">
        <f t="shared" si="2"/>
        <v>14.222222222222221</v>
      </c>
    </row>
    <row r="148" spans="1:9" x14ac:dyDescent="0.3">
      <c r="A148" t="s">
        <v>107</v>
      </c>
      <c r="B148" s="1">
        <v>45</v>
      </c>
      <c r="C148" s="1">
        <v>610</v>
      </c>
      <c r="F148" t="s">
        <v>212</v>
      </c>
      <c r="G148" s="1">
        <v>55</v>
      </c>
      <c r="H148" s="1">
        <v>520</v>
      </c>
      <c r="I148" s="6">
        <f t="shared" si="2"/>
        <v>9.454545454545455</v>
      </c>
    </row>
    <row r="149" spans="1:9" x14ac:dyDescent="0.3">
      <c r="A149" t="s">
        <v>108</v>
      </c>
      <c r="B149" s="1">
        <v>45</v>
      </c>
      <c r="C149" s="1">
        <v>590</v>
      </c>
      <c r="F149" t="s">
        <v>233</v>
      </c>
      <c r="G149" s="1">
        <v>44</v>
      </c>
      <c r="H149" s="1">
        <v>640</v>
      </c>
      <c r="I149" s="6">
        <f t="shared" si="2"/>
        <v>14.545454545454545</v>
      </c>
    </row>
    <row r="150" spans="1:9" x14ac:dyDescent="0.3">
      <c r="A150" t="s">
        <v>109</v>
      </c>
      <c r="B150" s="1">
        <v>45</v>
      </c>
      <c r="C150" s="1">
        <v>560</v>
      </c>
      <c r="F150" t="s">
        <v>140</v>
      </c>
      <c r="G150" s="1">
        <v>48</v>
      </c>
      <c r="H150" s="1">
        <v>640</v>
      </c>
      <c r="I150" s="6">
        <f t="shared" si="2"/>
        <v>13.333333333333334</v>
      </c>
    </row>
    <row r="151" spans="1:9" x14ac:dyDescent="0.3">
      <c r="F151" t="s">
        <v>9</v>
      </c>
      <c r="G151" s="1">
        <v>42</v>
      </c>
      <c r="H151" s="1">
        <v>660</v>
      </c>
      <c r="I151" s="6">
        <f t="shared" si="2"/>
        <v>15.714285714285714</v>
      </c>
    </row>
    <row r="152" spans="1:9" x14ac:dyDescent="0.3">
      <c r="A152" t="s">
        <v>110</v>
      </c>
      <c r="B152" s="1">
        <v>45</v>
      </c>
      <c r="C152" s="1">
        <v>560</v>
      </c>
      <c r="F152" t="s">
        <v>176</v>
      </c>
      <c r="G152" s="1">
        <v>50</v>
      </c>
      <c r="H152" s="1">
        <v>600</v>
      </c>
      <c r="I152" s="6">
        <f t="shared" si="2"/>
        <v>12</v>
      </c>
    </row>
    <row r="153" spans="1:9" x14ac:dyDescent="0.3">
      <c r="A153" t="s">
        <v>111</v>
      </c>
      <c r="B153" s="1">
        <v>45</v>
      </c>
      <c r="C153" s="1">
        <v>560</v>
      </c>
      <c r="F153" t="s">
        <v>208</v>
      </c>
      <c r="G153" s="1">
        <v>54</v>
      </c>
      <c r="H153" s="1">
        <v>505</v>
      </c>
      <c r="I153" s="6">
        <f t="shared" si="2"/>
        <v>9.3518518518518512</v>
      </c>
    </row>
    <row r="154" spans="1:9" x14ac:dyDescent="0.3">
      <c r="A154" t="s">
        <v>112</v>
      </c>
      <c r="B154" s="1">
        <v>45</v>
      </c>
      <c r="C154" s="1">
        <v>560</v>
      </c>
      <c r="F154" t="s">
        <v>203</v>
      </c>
      <c r="G154" s="1">
        <v>54</v>
      </c>
      <c r="H154" s="1">
        <v>550</v>
      </c>
      <c r="I154" s="6">
        <f t="shared" si="2"/>
        <v>10.185185185185185</v>
      </c>
    </row>
    <row r="155" spans="1:9" x14ac:dyDescent="0.3">
      <c r="A155" t="s">
        <v>113</v>
      </c>
      <c r="B155" s="1">
        <v>45</v>
      </c>
      <c r="C155" s="1">
        <v>450</v>
      </c>
      <c r="F155" t="s">
        <v>52</v>
      </c>
      <c r="G155" s="1">
        <v>43</v>
      </c>
      <c r="H155" s="1">
        <v>625</v>
      </c>
      <c r="I155" s="6">
        <f t="shared" si="2"/>
        <v>14.534883720930232</v>
      </c>
    </row>
    <row r="156" spans="1:9" x14ac:dyDescent="0.3">
      <c r="F156" t="s">
        <v>45</v>
      </c>
      <c r="G156" s="1">
        <v>43</v>
      </c>
      <c r="H156" s="1">
        <v>640</v>
      </c>
      <c r="I156" s="6">
        <f t="shared" si="2"/>
        <v>14.883720930232558</v>
      </c>
    </row>
    <row r="157" spans="1:9" x14ac:dyDescent="0.3">
      <c r="A157" t="s">
        <v>236</v>
      </c>
      <c r="B157" s="1">
        <v>45.5</v>
      </c>
      <c r="C157" s="1">
        <v>590</v>
      </c>
      <c r="F157" t="s">
        <v>86</v>
      </c>
      <c r="G157" s="1">
        <v>44</v>
      </c>
      <c r="H157" s="1">
        <v>600</v>
      </c>
      <c r="I157" s="6">
        <f t="shared" si="2"/>
        <v>13.636363636363637</v>
      </c>
    </row>
    <row r="158" spans="1:9" x14ac:dyDescent="0.3">
      <c r="F158" t="s">
        <v>46</v>
      </c>
      <c r="G158" s="1">
        <v>43</v>
      </c>
      <c r="H158" s="1">
        <v>640</v>
      </c>
      <c r="I158" s="6">
        <f t="shared" si="2"/>
        <v>14.883720930232558</v>
      </c>
    </row>
    <row r="159" spans="1:9" x14ac:dyDescent="0.3">
      <c r="A159" t="s">
        <v>114</v>
      </c>
      <c r="B159" s="1">
        <v>45.7</v>
      </c>
      <c r="C159" s="1">
        <v>640</v>
      </c>
      <c r="F159" t="s">
        <v>70</v>
      </c>
      <c r="G159" s="1">
        <v>43.5</v>
      </c>
      <c r="H159" s="1">
        <v>640</v>
      </c>
      <c r="I159" s="6">
        <f t="shared" si="2"/>
        <v>14.712643678160919</v>
      </c>
    </row>
    <row r="160" spans="1:9" x14ac:dyDescent="0.3">
      <c r="F160" t="s">
        <v>60</v>
      </c>
      <c r="G160" s="1">
        <v>43</v>
      </c>
      <c r="H160" s="1">
        <v>565</v>
      </c>
      <c r="I160" s="6">
        <f t="shared" si="2"/>
        <v>13.13953488372093</v>
      </c>
    </row>
    <row r="161" spans="1:9" x14ac:dyDescent="0.3">
      <c r="A161" t="s">
        <v>115</v>
      </c>
      <c r="B161" s="1">
        <v>46</v>
      </c>
      <c r="C161" s="1">
        <v>642</v>
      </c>
      <c r="F161" t="s">
        <v>89</v>
      </c>
      <c r="G161" s="1">
        <v>44</v>
      </c>
      <c r="H161" s="1">
        <v>585</v>
      </c>
      <c r="I161" s="6">
        <f t="shared" si="2"/>
        <v>13.295454545454545</v>
      </c>
    </row>
    <row r="162" spans="1:9" x14ac:dyDescent="0.3">
      <c r="A162" t="s">
        <v>116</v>
      </c>
      <c r="B162" s="1">
        <v>46</v>
      </c>
      <c r="C162" s="1">
        <v>642</v>
      </c>
      <c r="F162" t="s">
        <v>153</v>
      </c>
      <c r="G162" s="1">
        <v>48</v>
      </c>
      <c r="H162" s="1">
        <v>580</v>
      </c>
      <c r="I162" s="6">
        <f t="shared" si="2"/>
        <v>12.083333333333334</v>
      </c>
    </row>
    <row r="163" spans="1:9" x14ac:dyDescent="0.3">
      <c r="A163" t="s">
        <v>117</v>
      </c>
      <c r="B163" s="1">
        <v>46</v>
      </c>
      <c r="C163" s="1">
        <v>642</v>
      </c>
      <c r="F163" t="s">
        <v>170</v>
      </c>
      <c r="G163" s="1">
        <v>49</v>
      </c>
      <c r="H163" s="1">
        <v>580</v>
      </c>
      <c r="I163" s="6">
        <f t="shared" si="2"/>
        <v>11.836734693877551</v>
      </c>
    </row>
    <row r="164" spans="1:9" x14ac:dyDescent="0.3">
      <c r="A164" t="s">
        <v>118</v>
      </c>
      <c r="B164" s="1">
        <v>46</v>
      </c>
      <c r="C164" s="1">
        <v>635</v>
      </c>
      <c r="F164" t="s">
        <v>172</v>
      </c>
      <c r="G164" s="1">
        <v>49</v>
      </c>
      <c r="H164" s="1">
        <v>540</v>
      </c>
      <c r="I164" s="6">
        <f t="shared" si="2"/>
        <v>11.020408163265307</v>
      </c>
    </row>
    <row r="165" spans="1:9" x14ac:dyDescent="0.3">
      <c r="A165" t="s">
        <v>119</v>
      </c>
      <c r="B165" s="1">
        <v>46</v>
      </c>
      <c r="C165" s="1">
        <v>6245</v>
      </c>
      <c r="F165" t="s">
        <v>171</v>
      </c>
      <c r="G165" s="1">
        <v>49</v>
      </c>
      <c r="H165" s="1">
        <v>580</v>
      </c>
      <c r="I165" s="6">
        <f t="shared" si="2"/>
        <v>11.836734693877551</v>
      </c>
    </row>
    <row r="166" spans="1:9" x14ac:dyDescent="0.3">
      <c r="A166" t="s">
        <v>120</v>
      </c>
      <c r="B166" s="1">
        <v>46</v>
      </c>
      <c r="C166" s="1">
        <v>620</v>
      </c>
      <c r="F166" t="s">
        <v>105</v>
      </c>
      <c r="G166" s="1">
        <v>45</v>
      </c>
      <c r="H166" s="1">
        <v>610</v>
      </c>
      <c r="I166" s="6">
        <f t="shared" si="2"/>
        <v>13.555555555555555</v>
      </c>
    </row>
    <row r="167" spans="1:9" x14ac:dyDescent="0.3">
      <c r="A167" t="s">
        <v>121</v>
      </c>
      <c r="B167" s="1">
        <v>46</v>
      </c>
      <c r="C167" s="1">
        <v>610</v>
      </c>
      <c r="F167" t="s">
        <v>106</v>
      </c>
      <c r="G167" s="1">
        <v>45</v>
      </c>
      <c r="H167" s="1">
        <v>610</v>
      </c>
      <c r="I167" s="6">
        <f t="shared" si="2"/>
        <v>13.555555555555555</v>
      </c>
    </row>
    <row r="168" spans="1:9" x14ac:dyDescent="0.3">
      <c r="A168" t="s">
        <v>122</v>
      </c>
      <c r="B168" s="1">
        <v>46</v>
      </c>
      <c r="C168" s="1">
        <v>610</v>
      </c>
      <c r="F168" t="s">
        <v>131</v>
      </c>
      <c r="G168" s="1">
        <v>46.5</v>
      </c>
      <c r="H168" s="1">
        <v>570</v>
      </c>
      <c r="I168" s="6">
        <f t="shared" si="2"/>
        <v>12.258064516129032</v>
      </c>
    </row>
    <row r="169" spans="1:9" x14ac:dyDescent="0.3">
      <c r="A169" t="s">
        <v>237</v>
      </c>
      <c r="B169" s="1">
        <v>46</v>
      </c>
      <c r="C169" s="1">
        <v>600</v>
      </c>
      <c r="F169" t="s">
        <v>107</v>
      </c>
      <c r="G169" s="1">
        <v>45</v>
      </c>
      <c r="H169" s="1">
        <v>610</v>
      </c>
      <c r="I169" s="6">
        <f t="shared" si="2"/>
        <v>13.555555555555555</v>
      </c>
    </row>
    <row r="170" spans="1:9" x14ac:dyDescent="0.3">
      <c r="A170" t="s">
        <v>123</v>
      </c>
      <c r="B170" s="1">
        <v>46</v>
      </c>
      <c r="C170" s="1">
        <v>590</v>
      </c>
      <c r="F170" t="s">
        <v>26</v>
      </c>
      <c r="G170" s="1">
        <v>42.8</v>
      </c>
      <c r="H170" s="1">
        <v>640</v>
      </c>
      <c r="I170" s="6">
        <f t="shared" si="2"/>
        <v>14.953271028037385</v>
      </c>
    </row>
    <row r="171" spans="1:9" x14ac:dyDescent="0.3">
      <c r="A171" t="s">
        <v>124</v>
      </c>
      <c r="B171" s="1">
        <v>46</v>
      </c>
      <c r="C171" s="1">
        <v>590</v>
      </c>
      <c r="F171" t="s">
        <v>27</v>
      </c>
      <c r="G171" s="1">
        <v>42.8</v>
      </c>
      <c r="H171" s="1">
        <v>640</v>
      </c>
      <c r="I171" s="6">
        <f t="shared" si="2"/>
        <v>14.953271028037385</v>
      </c>
    </row>
    <row r="172" spans="1:9" x14ac:dyDescent="0.3">
      <c r="A172" t="s">
        <v>125</v>
      </c>
      <c r="B172" s="1">
        <v>46</v>
      </c>
      <c r="C172" s="1">
        <v>580</v>
      </c>
      <c r="F172" t="s">
        <v>113</v>
      </c>
      <c r="G172" s="1">
        <v>45</v>
      </c>
      <c r="H172" s="1">
        <v>450</v>
      </c>
      <c r="I172" s="6">
        <f t="shared" si="2"/>
        <v>10</v>
      </c>
    </row>
    <row r="173" spans="1:9" x14ac:dyDescent="0.3">
      <c r="A173" t="s">
        <v>126</v>
      </c>
      <c r="B173" s="1">
        <v>46</v>
      </c>
      <c r="C173" s="1">
        <v>550</v>
      </c>
      <c r="F173" t="s">
        <v>0</v>
      </c>
      <c r="G173" s="1">
        <v>40</v>
      </c>
      <c r="H173" s="1">
        <v>605</v>
      </c>
      <c r="I173" s="6">
        <f t="shared" si="2"/>
        <v>15.125</v>
      </c>
    </row>
    <row r="174" spans="1:9" x14ac:dyDescent="0.3">
      <c r="F174" t="s">
        <v>55</v>
      </c>
      <c r="G174" s="1">
        <v>43</v>
      </c>
      <c r="H174" s="1">
        <v>616</v>
      </c>
      <c r="I174" s="6">
        <f t="shared" si="2"/>
        <v>14.325581395348838</v>
      </c>
    </row>
    <row r="175" spans="1:9" x14ac:dyDescent="0.3">
      <c r="A175" t="s">
        <v>127</v>
      </c>
      <c r="B175" s="1">
        <v>46.5</v>
      </c>
      <c r="C175" s="1">
        <v>612</v>
      </c>
      <c r="F175" t="s">
        <v>98</v>
      </c>
      <c r="G175" s="1">
        <v>45</v>
      </c>
      <c r="H175" s="1">
        <v>645</v>
      </c>
      <c r="I175" s="6">
        <f t="shared" si="2"/>
        <v>14.333333333333334</v>
      </c>
    </row>
    <row r="176" spans="1:9" x14ac:dyDescent="0.3">
      <c r="A176" t="s">
        <v>128</v>
      </c>
      <c r="B176" s="1">
        <v>46.5</v>
      </c>
      <c r="C176" s="1">
        <v>598</v>
      </c>
      <c r="F176" t="s">
        <v>33</v>
      </c>
      <c r="G176" s="1">
        <v>43</v>
      </c>
      <c r="H176" s="1">
        <v>645</v>
      </c>
      <c r="I176" s="6">
        <f t="shared" si="2"/>
        <v>15</v>
      </c>
    </row>
    <row r="177" spans="1:9" x14ac:dyDescent="0.3">
      <c r="A177" t="s">
        <v>129</v>
      </c>
      <c r="B177" s="1">
        <v>46.5</v>
      </c>
      <c r="C177" s="1">
        <v>580</v>
      </c>
      <c r="F177" t="s">
        <v>168</v>
      </c>
      <c r="G177" s="1">
        <v>49</v>
      </c>
      <c r="H177" s="1">
        <v>588</v>
      </c>
      <c r="I177" s="6">
        <f t="shared" si="2"/>
        <v>12</v>
      </c>
    </row>
    <row r="178" spans="1:9" x14ac:dyDescent="0.3">
      <c r="A178" t="s">
        <v>130</v>
      </c>
      <c r="B178" s="1">
        <v>46.5</v>
      </c>
      <c r="C178" s="1">
        <v>579</v>
      </c>
      <c r="F178" t="s">
        <v>80</v>
      </c>
      <c r="G178" s="1">
        <v>44</v>
      </c>
      <c r="H178" s="1">
        <v>644</v>
      </c>
      <c r="I178" s="6">
        <f t="shared" si="2"/>
        <v>14.636363636363637</v>
      </c>
    </row>
    <row r="179" spans="1:9" x14ac:dyDescent="0.3">
      <c r="A179" t="s">
        <v>131</v>
      </c>
      <c r="B179" s="1">
        <v>46.5</v>
      </c>
      <c r="C179" s="1">
        <v>570</v>
      </c>
      <c r="F179" t="s">
        <v>194</v>
      </c>
      <c r="G179" s="1">
        <v>52</v>
      </c>
      <c r="H179" s="1">
        <v>553</v>
      </c>
      <c r="I179" s="6">
        <f t="shared" si="2"/>
        <v>10.634615384615385</v>
      </c>
    </row>
    <row r="180" spans="1:9" x14ac:dyDescent="0.3">
      <c r="F180" t="s">
        <v>53</v>
      </c>
      <c r="G180" s="1">
        <v>43</v>
      </c>
      <c r="H180" s="1">
        <v>6245</v>
      </c>
      <c r="I180" s="6">
        <f t="shared" si="2"/>
        <v>145.23255813953489</v>
      </c>
    </row>
    <row r="181" spans="1:9" x14ac:dyDescent="0.3">
      <c r="A181" t="s">
        <v>238</v>
      </c>
      <c r="B181" s="1">
        <v>46.99</v>
      </c>
      <c r="C181" s="1">
        <v>607</v>
      </c>
      <c r="F181" t="s">
        <v>119</v>
      </c>
      <c r="G181" s="1">
        <v>46</v>
      </c>
      <c r="H181" s="1">
        <v>6245</v>
      </c>
      <c r="I181" s="6">
        <f t="shared" si="2"/>
        <v>135.7608695652174</v>
      </c>
    </row>
    <row r="182" spans="1:9" x14ac:dyDescent="0.3">
      <c r="F182" t="s">
        <v>154</v>
      </c>
      <c r="G182" s="1">
        <v>48</v>
      </c>
      <c r="H182" s="1">
        <v>579.5</v>
      </c>
      <c r="I182" s="6">
        <f t="shared" si="2"/>
        <v>12.072916666666666</v>
      </c>
    </row>
    <row r="183" spans="1:9" x14ac:dyDescent="0.3">
      <c r="A183" t="s">
        <v>132</v>
      </c>
      <c r="B183" s="1">
        <v>47</v>
      </c>
      <c r="C183" s="1">
        <v>647</v>
      </c>
      <c r="F183" t="s">
        <v>66</v>
      </c>
      <c r="G183" s="1">
        <v>43.5</v>
      </c>
      <c r="H183" s="1">
        <v>6495</v>
      </c>
      <c r="I183" s="6">
        <f t="shared" si="2"/>
        <v>149.31034482758622</v>
      </c>
    </row>
    <row r="184" spans="1:9" x14ac:dyDescent="0.3">
      <c r="A184" t="s">
        <v>133</v>
      </c>
      <c r="B184" s="1">
        <v>47</v>
      </c>
      <c r="F184" t="s">
        <v>156</v>
      </c>
      <c r="G184" s="1">
        <v>48</v>
      </c>
      <c r="H184" s="1">
        <v>573</v>
      </c>
      <c r="I184" s="6">
        <f t="shared" si="2"/>
        <v>11.9375</v>
      </c>
    </row>
    <row r="185" spans="1:9" x14ac:dyDescent="0.3">
      <c r="A185" t="s">
        <v>134</v>
      </c>
      <c r="B185" s="1">
        <v>47</v>
      </c>
      <c r="C185" s="1">
        <v>625</v>
      </c>
      <c r="F185" t="s">
        <v>64</v>
      </c>
      <c r="G185" s="1">
        <v>43.5</v>
      </c>
      <c r="H185" s="1">
        <v>660</v>
      </c>
      <c r="I185" s="6">
        <f t="shared" si="2"/>
        <v>15.172413793103448</v>
      </c>
    </row>
    <row r="186" spans="1:9" x14ac:dyDescent="0.3">
      <c r="A186" t="s">
        <v>135</v>
      </c>
      <c r="B186" s="1">
        <v>47</v>
      </c>
      <c r="C186" s="1">
        <v>620</v>
      </c>
      <c r="F186" t="s">
        <v>47</v>
      </c>
      <c r="G186" s="1">
        <v>43</v>
      </c>
      <c r="H186" s="1">
        <v>635</v>
      </c>
      <c r="I186" s="6">
        <f t="shared" si="2"/>
        <v>14.767441860465116</v>
      </c>
    </row>
    <row r="187" spans="1:9" x14ac:dyDescent="0.3">
      <c r="A187" t="s">
        <v>136</v>
      </c>
      <c r="B187" s="1">
        <v>47</v>
      </c>
      <c r="C187" s="1">
        <v>595</v>
      </c>
      <c r="F187" t="s">
        <v>118</v>
      </c>
      <c r="G187" s="1">
        <v>46</v>
      </c>
      <c r="H187" s="1">
        <v>635</v>
      </c>
      <c r="I187" s="6">
        <f t="shared" si="2"/>
        <v>13.804347826086957</v>
      </c>
    </row>
    <row r="188" spans="1:9" x14ac:dyDescent="0.3">
      <c r="A188" t="s">
        <v>137</v>
      </c>
      <c r="B188" s="1">
        <v>47</v>
      </c>
      <c r="F188" t="s">
        <v>141</v>
      </c>
      <c r="G188" s="1">
        <v>48</v>
      </c>
      <c r="H188" s="1">
        <v>635</v>
      </c>
      <c r="I188" s="6">
        <f t="shared" si="2"/>
        <v>13.229166666666666</v>
      </c>
    </row>
    <row r="189" spans="1:9" x14ac:dyDescent="0.3">
      <c r="A189" t="s">
        <v>138</v>
      </c>
      <c r="B189" s="1">
        <v>47</v>
      </c>
      <c r="C189" s="1">
        <v>580</v>
      </c>
      <c r="F189" t="s">
        <v>240</v>
      </c>
      <c r="G189" s="1">
        <v>48</v>
      </c>
      <c r="H189" s="1">
        <v>605</v>
      </c>
      <c r="I189" s="6">
        <f t="shared" si="2"/>
        <v>12.604166666666666</v>
      </c>
    </row>
    <row r="190" spans="1:9" x14ac:dyDescent="0.3">
      <c r="F190" t="s">
        <v>4</v>
      </c>
      <c r="G190" s="1">
        <v>41</v>
      </c>
      <c r="H190" s="1">
        <v>633</v>
      </c>
      <c r="I190" s="6">
        <f t="shared" si="2"/>
        <v>15.439024390243903</v>
      </c>
    </row>
    <row r="191" spans="1:9" x14ac:dyDescent="0.3">
      <c r="A191" t="s">
        <v>239</v>
      </c>
      <c r="B191" s="1">
        <v>47.5</v>
      </c>
      <c r="C191" s="1">
        <v>600</v>
      </c>
      <c r="F191" t="s">
        <v>3</v>
      </c>
      <c r="G191" s="1">
        <v>41</v>
      </c>
      <c r="H191" s="1">
        <v>633</v>
      </c>
      <c r="I191" s="6">
        <f t="shared" si="2"/>
        <v>15.439024390243903</v>
      </c>
    </row>
    <row r="192" spans="1:9" x14ac:dyDescent="0.3">
      <c r="A192" t="s">
        <v>139</v>
      </c>
      <c r="B192" s="1">
        <v>47.5</v>
      </c>
      <c r="C192" s="1">
        <v>590</v>
      </c>
      <c r="F192" t="s">
        <v>237</v>
      </c>
      <c r="G192" s="1">
        <v>46</v>
      </c>
      <c r="H192" s="1">
        <v>600</v>
      </c>
      <c r="I192" s="6">
        <f t="shared" si="2"/>
        <v>13.043478260869565</v>
      </c>
    </row>
    <row r="193" spans="1:9" x14ac:dyDescent="0.3">
      <c r="F193" t="s">
        <v>128</v>
      </c>
      <c r="G193" s="1">
        <v>46.5</v>
      </c>
      <c r="H193" s="1">
        <v>598</v>
      </c>
      <c r="I193" s="6">
        <f t="shared" si="2"/>
        <v>12.86021505376344</v>
      </c>
    </row>
    <row r="194" spans="1:9" x14ac:dyDescent="0.3">
      <c r="A194" t="s">
        <v>140</v>
      </c>
      <c r="B194" s="1">
        <v>48</v>
      </c>
      <c r="C194" s="1">
        <v>640</v>
      </c>
      <c r="F194" t="s">
        <v>209</v>
      </c>
      <c r="G194" s="1">
        <v>55</v>
      </c>
      <c r="H194" s="1">
        <v>555</v>
      </c>
      <c r="I194" s="6">
        <f t="shared" si="2"/>
        <v>10.090909090909092</v>
      </c>
    </row>
    <row r="195" spans="1:9" x14ac:dyDescent="0.3">
      <c r="A195" t="s">
        <v>141</v>
      </c>
      <c r="B195" s="1">
        <v>48</v>
      </c>
      <c r="C195" s="1">
        <v>635</v>
      </c>
      <c r="F195" t="s">
        <v>146</v>
      </c>
      <c r="G195" s="1">
        <v>48</v>
      </c>
      <c r="H195" s="1">
        <v>610</v>
      </c>
      <c r="I195" s="6">
        <f t="shared" si="2"/>
        <v>12.708333333333334</v>
      </c>
    </row>
    <row r="196" spans="1:9" x14ac:dyDescent="0.3">
      <c r="A196" t="s">
        <v>142</v>
      </c>
      <c r="B196" s="1">
        <v>48</v>
      </c>
      <c r="C196" s="1">
        <v>625</v>
      </c>
      <c r="F196" t="s">
        <v>71</v>
      </c>
      <c r="G196" s="1">
        <v>43.5</v>
      </c>
      <c r="H196" s="1">
        <v>640</v>
      </c>
      <c r="I196" s="6">
        <f t="shared" si="2"/>
        <v>14.712643678160919</v>
      </c>
    </row>
    <row r="197" spans="1:9" x14ac:dyDescent="0.3">
      <c r="A197" t="s">
        <v>143</v>
      </c>
      <c r="B197" s="1">
        <v>48</v>
      </c>
      <c r="C197" s="1">
        <v>615</v>
      </c>
      <c r="F197" t="s">
        <v>59</v>
      </c>
      <c r="G197" s="1">
        <v>43</v>
      </c>
      <c r="H197" s="1">
        <v>575</v>
      </c>
      <c r="I197" s="6">
        <f t="shared" si="2"/>
        <v>13.372093023255815</v>
      </c>
    </row>
    <row r="198" spans="1:9" x14ac:dyDescent="0.3">
      <c r="A198" t="s">
        <v>144</v>
      </c>
      <c r="B198" s="1">
        <v>48</v>
      </c>
      <c r="C198" s="1">
        <v>614</v>
      </c>
      <c r="F198" t="s">
        <v>112</v>
      </c>
      <c r="G198" s="1">
        <v>45</v>
      </c>
      <c r="H198" s="1">
        <v>560</v>
      </c>
      <c r="I198" s="6">
        <f t="shared" si="2"/>
        <v>12.444444444444445</v>
      </c>
    </row>
    <row r="199" spans="1:9" x14ac:dyDescent="0.3">
      <c r="F199" t="s">
        <v>210</v>
      </c>
      <c r="G199" s="1">
        <v>55</v>
      </c>
      <c r="H199" s="1">
        <v>550</v>
      </c>
      <c r="I199" s="6">
        <f t="shared" si="2"/>
        <v>10</v>
      </c>
    </row>
    <row r="200" spans="1:9" x14ac:dyDescent="0.3">
      <c r="A200" t="s">
        <v>145</v>
      </c>
      <c r="B200" s="1">
        <v>48</v>
      </c>
      <c r="C200" s="1">
        <v>610</v>
      </c>
      <c r="F200" t="s">
        <v>204</v>
      </c>
      <c r="G200" s="1">
        <v>54</v>
      </c>
      <c r="H200" s="1">
        <v>550</v>
      </c>
      <c r="I200" s="6">
        <f t="shared" si="2"/>
        <v>10.185185185185185</v>
      </c>
    </row>
    <row r="201" spans="1:9" x14ac:dyDescent="0.3">
      <c r="A201" t="s">
        <v>146</v>
      </c>
      <c r="B201" s="1">
        <v>48</v>
      </c>
      <c r="C201" s="1">
        <v>610</v>
      </c>
      <c r="F201" t="s">
        <v>184</v>
      </c>
      <c r="G201" s="1">
        <v>50</v>
      </c>
      <c r="H201" s="1">
        <v>420</v>
      </c>
      <c r="I201" s="6">
        <f t="shared" si="2"/>
        <v>8.4</v>
      </c>
    </row>
    <row r="202" spans="1:9" x14ac:dyDescent="0.3">
      <c r="A202" t="s">
        <v>147</v>
      </c>
      <c r="B202" s="1">
        <v>48</v>
      </c>
      <c r="C202" s="1">
        <v>608</v>
      </c>
      <c r="F202" t="s">
        <v>235</v>
      </c>
      <c r="G202" s="1">
        <v>45</v>
      </c>
      <c r="H202" s="1">
        <v>644</v>
      </c>
      <c r="I202" s="6">
        <f t="shared" ref="I202:I247" si="3">H202/G202</f>
        <v>14.311111111111112</v>
      </c>
    </row>
    <row r="203" spans="1:9" x14ac:dyDescent="0.3">
      <c r="A203" t="s">
        <v>240</v>
      </c>
      <c r="B203" s="1">
        <v>48</v>
      </c>
      <c r="C203" s="1">
        <v>605</v>
      </c>
      <c r="F203" t="s">
        <v>99</v>
      </c>
      <c r="G203" s="1">
        <v>45</v>
      </c>
      <c r="H203" s="1">
        <v>645</v>
      </c>
      <c r="I203" s="6">
        <f t="shared" si="3"/>
        <v>14.333333333333334</v>
      </c>
    </row>
    <row r="204" spans="1:9" x14ac:dyDescent="0.3">
      <c r="A204" t="s">
        <v>241</v>
      </c>
      <c r="B204" s="1">
        <v>48</v>
      </c>
      <c r="C204" s="1">
        <v>590</v>
      </c>
      <c r="F204" t="s">
        <v>155</v>
      </c>
      <c r="G204" s="1">
        <v>48</v>
      </c>
      <c r="H204" s="1">
        <v>578</v>
      </c>
      <c r="I204" s="6">
        <f t="shared" si="3"/>
        <v>12.041666666666666</v>
      </c>
    </row>
    <row r="205" spans="1:9" x14ac:dyDescent="0.3">
      <c r="A205" t="s">
        <v>148</v>
      </c>
      <c r="B205" s="1">
        <v>48</v>
      </c>
      <c r="C205" s="1">
        <v>584</v>
      </c>
      <c r="F205" t="s">
        <v>13</v>
      </c>
      <c r="G205" s="1">
        <v>42</v>
      </c>
      <c r="H205" s="1">
        <v>645</v>
      </c>
      <c r="I205" s="6">
        <f t="shared" si="3"/>
        <v>15.357142857142858</v>
      </c>
    </row>
    <row r="206" spans="1:9" x14ac:dyDescent="0.3">
      <c r="A206" t="s">
        <v>149</v>
      </c>
      <c r="B206" s="1">
        <v>48</v>
      </c>
      <c r="C206" s="1">
        <v>580</v>
      </c>
      <c r="F206" t="s">
        <v>226</v>
      </c>
      <c r="G206" s="1">
        <v>61</v>
      </c>
      <c r="H206" s="1">
        <v>400</v>
      </c>
      <c r="I206" s="6">
        <f t="shared" si="3"/>
        <v>6.557377049180328</v>
      </c>
    </row>
    <row r="207" spans="1:9" x14ac:dyDescent="0.3">
      <c r="A207" t="s">
        <v>150</v>
      </c>
      <c r="B207" s="1">
        <v>48</v>
      </c>
      <c r="C207" s="1">
        <v>580</v>
      </c>
      <c r="F207" t="s">
        <v>137</v>
      </c>
      <c r="G207" s="1">
        <v>47</v>
      </c>
      <c r="I207" s="6">
        <f t="shared" si="3"/>
        <v>0</v>
      </c>
    </row>
    <row r="208" spans="1:9" x14ac:dyDescent="0.3">
      <c r="A208" t="s">
        <v>151</v>
      </c>
      <c r="B208" s="1">
        <v>48</v>
      </c>
      <c r="C208" s="1">
        <v>580</v>
      </c>
      <c r="F208" t="s">
        <v>179</v>
      </c>
      <c r="G208" s="1">
        <v>50</v>
      </c>
      <c r="H208" s="1">
        <v>567</v>
      </c>
      <c r="I208" s="6">
        <f t="shared" si="3"/>
        <v>11.34</v>
      </c>
    </row>
    <row r="209" spans="1:9" x14ac:dyDescent="0.3">
      <c r="F209" t="s">
        <v>189</v>
      </c>
      <c r="G209" s="1">
        <v>51</v>
      </c>
      <c r="H209" s="1">
        <v>496</v>
      </c>
      <c r="I209" s="6">
        <f t="shared" si="3"/>
        <v>9.7254901960784306</v>
      </c>
    </row>
    <row r="210" spans="1:9" x14ac:dyDescent="0.3">
      <c r="A210" t="s">
        <v>152</v>
      </c>
      <c r="B210" s="1">
        <v>48</v>
      </c>
      <c r="C210" s="1">
        <v>580</v>
      </c>
      <c r="F210" t="s">
        <v>227</v>
      </c>
      <c r="G210" s="1">
        <v>62.8</v>
      </c>
      <c r="H210" s="1">
        <v>436</v>
      </c>
      <c r="I210" s="6">
        <f t="shared" si="3"/>
        <v>6.9426751592356695</v>
      </c>
    </row>
    <row r="211" spans="1:9" x14ac:dyDescent="0.3">
      <c r="A211" t="s">
        <v>153</v>
      </c>
      <c r="B211" s="1">
        <v>48</v>
      </c>
      <c r="C211" s="1">
        <v>580</v>
      </c>
      <c r="F211" t="s">
        <v>220</v>
      </c>
      <c r="G211" s="1">
        <v>58.1</v>
      </c>
      <c r="H211" s="1">
        <v>488</v>
      </c>
      <c r="I211" s="6">
        <f t="shared" si="3"/>
        <v>8.3993115318416525</v>
      </c>
    </row>
    <row r="212" spans="1:9" x14ac:dyDescent="0.3">
      <c r="A212" t="s">
        <v>154</v>
      </c>
      <c r="B212" s="1">
        <v>48</v>
      </c>
      <c r="C212" s="1">
        <v>579.5</v>
      </c>
      <c r="F212" t="s">
        <v>202</v>
      </c>
      <c r="G212" s="1">
        <v>53.3</v>
      </c>
      <c r="H212" s="1">
        <v>550</v>
      </c>
      <c r="I212" s="6">
        <f t="shared" si="3"/>
        <v>10.318949343339588</v>
      </c>
    </row>
    <row r="213" spans="1:9" x14ac:dyDescent="0.3">
      <c r="A213" t="s">
        <v>155</v>
      </c>
      <c r="B213" s="1">
        <v>48</v>
      </c>
      <c r="C213" s="1">
        <v>578</v>
      </c>
      <c r="F213" t="s">
        <v>190</v>
      </c>
      <c r="G213" s="1">
        <v>51.2</v>
      </c>
      <c r="H213" s="1">
        <v>550</v>
      </c>
      <c r="I213" s="6">
        <f t="shared" si="3"/>
        <v>10.7421875</v>
      </c>
    </row>
    <row r="214" spans="1:9" x14ac:dyDescent="0.3">
      <c r="A214" t="s">
        <v>156</v>
      </c>
      <c r="B214" s="1">
        <v>48</v>
      </c>
      <c r="C214" s="1">
        <v>573</v>
      </c>
      <c r="F214" t="s">
        <v>91</v>
      </c>
      <c r="G214" s="1">
        <v>44.5</v>
      </c>
      <c r="H214" s="1">
        <v>655</v>
      </c>
      <c r="I214" s="6">
        <f t="shared" si="3"/>
        <v>14.719101123595506</v>
      </c>
    </row>
    <row r="215" spans="1:9" x14ac:dyDescent="0.3">
      <c r="A215" t="s">
        <v>157</v>
      </c>
      <c r="B215" s="1">
        <v>48</v>
      </c>
      <c r="C215" s="1">
        <v>560</v>
      </c>
      <c r="F215" t="s">
        <v>6</v>
      </c>
      <c r="G215" s="1">
        <v>41.2</v>
      </c>
      <c r="H215" s="1">
        <v>619.5</v>
      </c>
      <c r="I215" s="6">
        <f t="shared" si="3"/>
        <v>15.03640776699029</v>
      </c>
    </row>
    <row r="216" spans="1:9" x14ac:dyDescent="0.3">
      <c r="A216" t="s">
        <v>158</v>
      </c>
      <c r="B216" s="1">
        <v>48</v>
      </c>
      <c r="C216" s="1">
        <v>560</v>
      </c>
      <c r="F216" t="s">
        <v>122</v>
      </c>
      <c r="G216" s="1">
        <v>46</v>
      </c>
      <c r="H216" s="1">
        <v>610</v>
      </c>
      <c r="I216" s="6">
        <f t="shared" si="3"/>
        <v>13.260869565217391</v>
      </c>
    </row>
    <row r="217" spans="1:9" x14ac:dyDescent="0.3">
      <c r="A217" t="s">
        <v>159</v>
      </c>
      <c r="B217" s="1">
        <v>48</v>
      </c>
      <c r="C217" s="1">
        <v>520</v>
      </c>
      <c r="F217" t="s">
        <v>77</v>
      </c>
      <c r="G217" s="1">
        <v>44</v>
      </c>
      <c r="H217" s="1">
        <v>655</v>
      </c>
      <c r="I217" s="6">
        <f t="shared" si="3"/>
        <v>14.886363636363637</v>
      </c>
    </row>
    <row r="218" spans="1:9" x14ac:dyDescent="0.3">
      <c r="A218" t="s">
        <v>160</v>
      </c>
      <c r="B218" s="1">
        <v>48</v>
      </c>
      <c r="C218" s="1">
        <v>400</v>
      </c>
      <c r="F218" t="s">
        <v>67</v>
      </c>
      <c r="G218" s="1">
        <v>43.5</v>
      </c>
      <c r="H218" s="1">
        <v>645</v>
      </c>
      <c r="I218" s="6">
        <f t="shared" si="3"/>
        <v>14.827586206896552</v>
      </c>
    </row>
    <row r="219" spans="1:9" x14ac:dyDescent="0.3">
      <c r="A219" t="s">
        <v>161</v>
      </c>
      <c r="B219" s="1">
        <v>48</v>
      </c>
      <c r="C219" s="1">
        <v>400</v>
      </c>
      <c r="F219" t="s">
        <v>8</v>
      </c>
      <c r="G219" s="1">
        <v>41.6</v>
      </c>
      <c r="H219" s="1">
        <v>620</v>
      </c>
      <c r="I219" s="6">
        <f t="shared" si="3"/>
        <v>14.903846153846153</v>
      </c>
    </row>
    <row r="220" spans="1:9" x14ac:dyDescent="0.3">
      <c r="F220" t="s">
        <v>148</v>
      </c>
      <c r="G220" s="1">
        <v>48</v>
      </c>
      <c r="H220" s="1">
        <v>584</v>
      </c>
      <c r="I220" s="6">
        <f t="shared" si="3"/>
        <v>12.166666666666666</v>
      </c>
    </row>
    <row r="221" spans="1:9" x14ac:dyDescent="0.3">
      <c r="A221" t="s">
        <v>162</v>
      </c>
      <c r="B221" s="1">
        <v>48.3</v>
      </c>
      <c r="C221" s="1">
        <v>610</v>
      </c>
      <c r="F221" t="s">
        <v>218</v>
      </c>
      <c r="G221" s="1">
        <v>56</v>
      </c>
      <c r="H221" s="1">
        <v>538</v>
      </c>
      <c r="I221" s="6">
        <f t="shared" si="3"/>
        <v>9.6071428571428577</v>
      </c>
    </row>
    <row r="222" spans="1:9" x14ac:dyDescent="0.3">
      <c r="F222" t="s">
        <v>134</v>
      </c>
      <c r="G222" s="1">
        <v>47</v>
      </c>
      <c r="H222" s="1">
        <v>625</v>
      </c>
      <c r="I222" s="6">
        <f t="shared" si="3"/>
        <v>13.297872340425531</v>
      </c>
    </row>
    <row r="223" spans="1:9" x14ac:dyDescent="0.3">
      <c r="A223" t="s">
        <v>163</v>
      </c>
      <c r="B223" s="1">
        <v>48.5</v>
      </c>
      <c r="C223" s="1">
        <v>660</v>
      </c>
      <c r="F223" t="s">
        <v>142</v>
      </c>
      <c r="G223" s="1">
        <v>48</v>
      </c>
      <c r="H223" s="1">
        <v>625</v>
      </c>
      <c r="I223" s="6">
        <f t="shared" si="3"/>
        <v>13.020833333333334</v>
      </c>
    </row>
    <row r="224" spans="1:9" x14ac:dyDescent="0.3">
      <c r="A224" t="s">
        <v>164</v>
      </c>
      <c r="B224" s="1">
        <v>48.5</v>
      </c>
      <c r="C224" s="1">
        <v>457</v>
      </c>
      <c r="F224" t="s">
        <v>188</v>
      </c>
      <c r="G224" s="1">
        <v>51</v>
      </c>
      <c r="H224" s="1">
        <v>518</v>
      </c>
      <c r="I224" s="6">
        <f t="shared" si="3"/>
        <v>10.156862745098039</v>
      </c>
    </row>
    <row r="225" spans="1:9" x14ac:dyDescent="0.3">
      <c r="F225" t="s">
        <v>187</v>
      </c>
      <c r="G225" s="1">
        <v>51</v>
      </c>
      <c r="H225" s="1">
        <v>520</v>
      </c>
      <c r="I225" s="6">
        <f t="shared" si="3"/>
        <v>10.196078431372548</v>
      </c>
    </row>
    <row r="226" spans="1:9" x14ac:dyDescent="0.3">
      <c r="A226" t="s">
        <v>165</v>
      </c>
      <c r="B226" s="1">
        <v>49</v>
      </c>
      <c r="C226" s="1">
        <v>595</v>
      </c>
      <c r="F226" t="s">
        <v>92</v>
      </c>
      <c r="G226" s="1">
        <v>44.5</v>
      </c>
      <c r="H226" s="1">
        <v>642</v>
      </c>
      <c r="I226" s="6">
        <f t="shared" si="3"/>
        <v>14.426966292134832</v>
      </c>
    </row>
    <row r="227" spans="1:9" x14ac:dyDescent="0.3">
      <c r="A227" t="s">
        <v>166</v>
      </c>
      <c r="B227" s="1">
        <v>49</v>
      </c>
      <c r="C227" s="1">
        <v>590</v>
      </c>
      <c r="F227" t="s">
        <v>159</v>
      </c>
      <c r="G227" s="1">
        <v>48</v>
      </c>
      <c r="H227" s="1">
        <v>520</v>
      </c>
      <c r="I227" s="6">
        <f t="shared" si="3"/>
        <v>10.833333333333334</v>
      </c>
    </row>
    <row r="228" spans="1:9" x14ac:dyDescent="0.3">
      <c r="A228" t="s">
        <v>167</v>
      </c>
      <c r="B228" s="1">
        <v>49</v>
      </c>
      <c r="C228" s="1">
        <v>588</v>
      </c>
      <c r="F228" t="s">
        <v>37</v>
      </c>
      <c r="G228" s="1">
        <v>43</v>
      </c>
      <c r="H228" s="1">
        <v>643</v>
      </c>
      <c r="I228" s="6">
        <f t="shared" si="3"/>
        <v>14.953488372093023</v>
      </c>
    </row>
    <row r="229" spans="1:9" x14ac:dyDescent="0.3">
      <c r="A229" t="s">
        <v>168</v>
      </c>
      <c r="B229" s="1">
        <v>49</v>
      </c>
      <c r="C229" s="1">
        <v>588</v>
      </c>
      <c r="F229" t="s">
        <v>34</v>
      </c>
      <c r="G229" s="1">
        <v>43</v>
      </c>
      <c r="H229" s="1">
        <v>645</v>
      </c>
      <c r="I229" s="6">
        <f t="shared" si="3"/>
        <v>15</v>
      </c>
    </row>
    <row r="230" spans="1:9" x14ac:dyDescent="0.3">
      <c r="F230" t="s">
        <v>11</v>
      </c>
      <c r="G230" s="1">
        <v>42</v>
      </c>
      <c r="H230" s="1">
        <v>648</v>
      </c>
      <c r="I230" s="6">
        <f t="shared" si="3"/>
        <v>15.428571428571429</v>
      </c>
    </row>
    <row r="231" spans="1:9" x14ac:dyDescent="0.3">
      <c r="A231" t="s">
        <v>169</v>
      </c>
      <c r="B231" s="1">
        <v>49</v>
      </c>
      <c r="C231" s="1">
        <v>580</v>
      </c>
      <c r="F231" t="s">
        <v>35</v>
      </c>
      <c r="G231" s="1">
        <v>43</v>
      </c>
      <c r="H231" s="1">
        <v>645</v>
      </c>
      <c r="I231" s="6">
        <f t="shared" si="3"/>
        <v>15</v>
      </c>
    </row>
    <row r="232" spans="1:9" x14ac:dyDescent="0.3">
      <c r="F232" t="s">
        <v>191</v>
      </c>
      <c r="G232" s="1">
        <v>52</v>
      </c>
      <c r="H232" s="1">
        <v>560</v>
      </c>
      <c r="I232" s="6">
        <f t="shared" si="3"/>
        <v>10.76923076923077</v>
      </c>
    </row>
    <row r="233" spans="1:9" x14ac:dyDescent="0.3">
      <c r="A233" t="s">
        <v>170</v>
      </c>
      <c r="B233" s="1">
        <v>49</v>
      </c>
      <c r="C233" s="1">
        <v>580</v>
      </c>
      <c r="F233" t="s">
        <v>68</v>
      </c>
      <c r="G233" s="1">
        <v>43.5</v>
      </c>
      <c r="H233" s="1">
        <v>643.5</v>
      </c>
      <c r="I233" s="6">
        <f t="shared" si="3"/>
        <v>14.793103448275861</v>
      </c>
    </row>
    <row r="234" spans="1:9" x14ac:dyDescent="0.3">
      <c r="A234" t="s">
        <v>171</v>
      </c>
      <c r="B234" s="1">
        <v>49</v>
      </c>
      <c r="C234" s="1">
        <v>580</v>
      </c>
      <c r="F234" t="s">
        <v>72</v>
      </c>
      <c r="G234" s="1">
        <v>43.5</v>
      </c>
      <c r="H234" s="1">
        <v>633</v>
      </c>
      <c r="I234" s="6">
        <f t="shared" si="3"/>
        <v>14.551724137931034</v>
      </c>
    </row>
    <row r="235" spans="1:9" x14ac:dyDescent="0.3">
      <c r="A235" t="s">
        <v>172</v>
      </c>
      <c r="B235" s="1">
        <v>49</v>
      </c>
      <c r="C235" s="1">
        <v>540</v>
      </c>
      <c r="F235" t="s">
        <v>123</v>
      </c>
      <c r="G235" s="1">
        <v>46</v>
      </c>
      <c r="H235" s="1">
        <v>590</v>
      </c>
      <c r="I235" s="6">
        <f t="shared" si="3"/>
        <v>12.826086956521738</v>
      </c>
    </row>
    <row r="236" spans="1:9" x14ac:dyDescent="0.3">
      <c r="A236" t="s">
        <v>173</v>
      </c>
      <c r="B236" s="1">
        <v>49</v>
      </c>
      <c r="C236" s="1">
        <v>485</v>
      </c>
      <c r="F236" t="s">
        <v>192</v>
      </c>
      <c r="G236" s="1">
        <v>52</v>
      </c>
      <c r="H236" s="1">
        <v>554</v>
      </c>
      <c r="I236" s="6">
        <f t="shared" si="3"/>
        <v>10.653846153846153</v>
      </c>
    </row>
    <row r="237" spans="1:9" x14ac:dyDescent="0.3">
      <c r="F237" t="s">
        <v>50</v>
      </c>
      <c r="G237" s="1">
        <v>43</v>
      </c>
      <c r="H237" s="1">
        <v>630</v>
      </c>
      <c r="I237" s="6">
        <f t="shared" si="3"/>
        <v>14.651162790697674</v>
      </c>
    </row>
    <row r="238" spans="1:9" x14ac:dyDescent="0.3">
      <c r="A238" t="s">
        <v>174</v>
      </c>
      <c r="B238" s="1">
        <v>49.5</v>
      </c>
      <c r="C238" s="1">
        <v>595</v>
      </c>
      <c r="F238" t="s">
        <v>124</v>
      </c>
      <c r="G238" s="1">
        <v>46</v>
      </c>
      <c r="H238" s="1">
        <v>590</v>
      </c>
      <c r="I238" s="6">
        <f t="shared" si="3"/>
        <v>12.826086956521738</v>
      </c>
    </row>
    <row r="239" spans="1:9" x14ac:dyDescent="0.3">
      <c r="F239" t="s">
        <v>193</v>
      </c>
      <c r="G239" s="1">
        <v>52</v>
      </c>
      <c r="H239" s="1">
        <v>554</v>
      </c>
      <c r="I239" s="6">
        <f t="shared" si="3"/>
        <v>10.653846153846153</v>
      </c>
    </row>
    <row r="240" spans="1:9" x14ac:dyDescent="0.3">
      <c r="A240" t="s">
        <v>175</v>
      </c>
      <c r="B240" s="1">
        <v>50</v>
      </c>
      <c r="C240" s="1">
        <v>600</v>
      </c>
      <c r="F240" t="s">
        <v>10</v>
      </c>
      <c r="G240" s="1">
        <v>42</v>
      </c>
      <c r="H240" s="1">
        <v>650</v>
      </c>
      <c r="I240" s="6">
        <f t="shared" si="3"/>
        <v>15.476190476190476</v>
      </c>
    </row>
    <row r="241" spans="1:9" x14ac:dyDescent="0.3">
      <c r="A241" t="s">
        <v>176</v>
      </c>
      <c r="B241" s="1">
        <v>50</v>
      </c>
      <c r="C241" s="1">
        <v>600</v>
      </c>
      <c r="F241" t="s">
        <v>199</v>
      </c>
      <c r="G241" s="1">
        <v>53</v>
      </c>
      <c r="H241" s="1">
        <v>559</v>
      </c>
      <c r="I241" s="6">
        <f t="shared" si="3"/>
        <v>10.547169811320755</v>
      </c>
    </row>
    <row r="242" spans="1:9" x14ac:dyDescent="0.3">
      <c r="A242" t="s">
        <v>177</v>
      </c>
      <c r="B242" s="1">
        <v>50</v>
      </c>
      <c r="C242" s="1">
        <v>595</v>
      </c>
      <c r="F242" t="s">
        <v>195</v>
      </c>
      <c r="G242" s="1">
        <v>52</v>
      </c>
      <c r="H242" s="1">
        <v>530</v>
      </c>
      <c r="I242" s="6">
        <f t="shared" si="3"/>
        <v>10.192307692307692</v>
      </c>
    </row>
    <row r="243" spans="1:9" x14ac:dyDescent="0.3">
      <c r="A243" t="s">
        <v>178</v>
      </c>
      <c r="B243" s="1">
        <v>50</v>
      </c>
      <c r="C243" s="1">
        <v>580</v>
      </c>
      <c r="F243" t="s">
        <v>90</v>
      </c>
      <c r="G243" s="1">
        <v>44.45</v>
      </c>
      <c r="H243" s="1">
        <v>646.4</v>
      </c>
      <c r="I243" s="6">
        <f t="shared" si="3"/>
        <v>14.542182227221597</v>
      </c>
    </row>
    <row r="244" spans="1:9" x14ac:dyDescent="0.3">
      <c r="A244" t="s">
        <v>179</v>
      </c>
      <c r="B244" s="1">
        <v>50</v>
      </c>
      <c r="C244" s="1">
        <v>567</v>
      </c>
      <c r="F244" t="s">
        <v>76</v>
      </c>
      <c r="G244" s="1">
        <v>44</v>
      </c>
      <c r="H244" s="1">
        <v>660</v>
      </c>
      <c r="I244" s="6">
        <f t="shared" si="3"/>
        <v>15</v>
      </c>
    </row>
    <row r="245" spans="1:9" x14ac:dyDescent="0.3">
      <c r="A245" t="s">
        <v>180</v>
      </c>
      <c r="B245" s="1">
        <v>50</v>
      </c>
      <c r="C245" s="1">
        <v>560</v>
      </c>
      <c r="F245" t="s">
        <v>30</v>
      </c>
      <c r="G245" s="1">
        <v>43</v>
      </c>
      <c r="H245" s="1">
        <v>658</v>
      </c>
      <c r="I245" s="6">
        <f t="shared" si="3"/>
        <v>15.302325581395349</v>
      </c>
    </row>
    <row r="246" spans="1:9" x14ac:dyDescent="0.3">
      <c r="A246" t="s">
        <v>181</v>
      </c>
      <c r="B246" s="1">
        <v>50</v>
      </c>
      <c r="C246" s="1">
        <v>520</v>
      </c>
      <c r="F246" t="s">
        <v>135</v>
      </c>
      <c r="G246" s="1">
        <v>47</v>
      </c>
      <c r="H246" s="1">
        <v>620</v>
      </c>
      <c r="I246" s="6">
        <f t="shared" si="3"/>
        <v>13.191489361702128</v>
      </c>
    </row>
    <row r="247" spans="1:9" x14ac:dyDescent="0.3">
      <c r="A247" t="s">
        <v>182</v>
      </c>
      <c r="B247" s="1">
        <v>50</v>
      </c>
      <c r="C247" s="1">
        <v>420</v>
      </c>
      <c r="F247" t="s">
        <v>108</v>
      </c>
      <c r="G247" s="1">
        <v>45</v>
      </c>
      <c r="H247" s="1">
        <v>590</v>
      </c>
      <c r="I247" s="6">
        <f t="shared" si="3"/>
        <v>13.111111111111111</v>
      </c>
    </row>
    <row r="248" spans="1:9" x14ac:dyDescent="0.3">
      <c r="A248" t="s">
        <v>183</v>
      </c>
      <c r="B248" s="1">
        <v>50</v>
      </c>
      <c r="C248" s="1">
        <v>420</v>
      </c>
    </row>
    <row r="249" spans="1:9" x14ac:dyDescent="0.3">
      <c r="A249" t="s">
        <v>184</v>
      </c>
      <c r="B249" s="1">
        <v>50</v>
      </c>
      <c r="C249" s="1">
        <v>420</v>
      </c>
    </row>
    <row r="251" spans="1:9" x14ac:dyDescent="0.3">
      <c r="A251" t="s">
        <v>185</v>
      </c>
      <c r="B251" s="1">
        <v>50.5</v>
      </c>
      <c r="C251" s="1">
        <v>579</v>
      </c>
    </row>
    <row r="253" spans="1:9" x14ac:dyDescent="0.3">
      <c r="A253" t="s">
        <v>186</v>
      </c>
      <c r="B253" s="1">
        <v>51</v>
      </c>
      <c r="C253" s="1">
        <v>595</v>
      </c>
    </row>
    <row r="254" spans="1:9" x14ac:dyDescent="0.3">
      <c r="A254" t="s">
        <v>187</v>
      </c>
      <c r="B254" s="1">
        <v>51</v>
      </c>
      <c r="C254" s="1">
        <v>520</v>
      </c>
    </row>
    <row r="255" spans="1:9" x14ac:dyDescent="0.3">
      <c r="A255" t="s">
        <v>188</v>
      </c>
      <c r="B255" s="1">
        <v>51</v>
      </c>
      <c r="C255" s="1">
        <v>518</v>
      </c>
    </row>
    <row r="256" spans="1:9" x14ac:dyDescent="0.3">
      <c r="A256" t="s">
        <v>189</v>
      </c>
      <c r="B256" s="1">
        <v>51</v>
      </c>
      <c r="C256" s="1">
        <v>496</v>
      </c>
    </row>
    <row r="258" spans="1:3" x14ac:dyDescent="0.3">
      <c r="A258" t="s">
        <v>190</v>
      </c>
      <c r="B258" s="1">
        <v>51.2</v>
      </c>
      <c r="C258" s="1">
        <v>550</v>
      </c>
    </row>
    <row r="260" spans="1:3" x14ac:dyDescent="0.3">
      <c r="A260" t="s">
        <v>191</v>
      </c>
      <c r="B260" s="1">
        <v>52</v>
      </c>
      <c r="C260" s="1">
        <v>560</v>
      </c>
    </row>
    <row r="261" spans="1:3" x14ac:dyDescent="0.3">
      <c r="A261" t="s">
        <v>192</v>
      </c>
      <c r="B261" s="1">
        <v>52</v>
      </c>
      <c r="C261" s="1">
        <v>554</v>
      </c>
    </row>
    <row r="262" spans="1:3" x14ac:dyDescent="0.3">
      <c r="A262" t="s">
        <v>193</v>
      </c>
      <c r="B262" s="1">
        <v>52</v>
      </c>
      <c r="C262" s="1">
        <v>554</v>
      </c>
    </row>
    <row r="263" spans="1:3" x14ac:dyDescent="0.3">
      <c r="A263" t="s">
        <v>194</v>
      </c>
      <c r="B263" s="1">
        <v>52</v>
      </c>
      <c r="C263" s="1">
        <v>553</v>
      </c>
    </row>
    <row r="264" spans="1:3" x14ac:dyDescent="0.3">
      <c r="A264" t="s">
        <v>195</v>
      </c>
      <c r="B264" s="1">
        <v>52</v>
      </c>
      <c r="C264" s="1">
        <v>530</v>
      </c>
    </row>
    <row r="265" spans="1:3" x14ac:dyDescent="0.3">
      <c r="A265" t="s">
        <v>196</v>
      </c>
      <c r="B265" s="1">
        <v>52</v>
      </c>
      <c r="C265" s="1">
        <v>520</v>
      </c>
    </row>
    <row r="267" spans="1:3" x14ac:dyDescent="0.3">
      <c r="A267" t="s">
        <v>197</v>
      </c>
      <c r="B267" s="1">
        <v>52.5</v>
      </c>
      <c r="C267" s="1">
        <v>580</v>
      </c>
    </row>
    <row r="269" spans="1:3" x14ac:dyDescent="0.3">
      <c r="A269" t="s">
        <v>198</v>
      </c>
      <c r="B269" s="1">
        <v>53</v>
      </c>
      <c r="C269" s="1">
        <v>590</v>
      </c>
    </row>
    <row r="270" spans="1:3" x14ac:dyDescent="0.3">
      <c r="A270" t="s">
        <v>199</v>
      </c>
      <c r="B270" s="1">
        <v>53</v>
      </c>
      <c r="C270" s="1">
        <v>559</v>
      </c>
    </row>
    <row r="271" spans="1:3" x14ac:dyDescent="0.3">
      <c r="A271" t="s">
        <v>200</v>
      </c>
      <c r="B271" s="1">
        <v>53</v>
      </c>
      <c r="C271" s="1">
        <v>507</v>
      </c>
    </row>
    <row r="272" spans="1:3" x14ac:dyDescent="0.3">
      <c r="A272" t="s">
        <v>201</v>
      </c>
      <c r="B272" s="1">
        <v>53</v>
      </c>
      <c r="C272" s="1">
        <v>460</v>
      </c>
    </row>
    <row r="274" spans="1:3" x14ac:dyDescent="0.3">
      <c r="A274" t="s">
        <v>202</v>
      </c>
      <c r="B274" s="1">
        <v>53.3</v>
      </c>
      <c r="C274" s="1">
        <v>550</v>
      </c>
    </row>
    <row r="276" spans="1:3" x14ac:dyDescent="0.3">
      <c r="A276" t="s">
        <v>203</v>
      </c>
      <c r="B276" s="1">
        <v>54</v>
      </c>
      <c r="C276" s="1">
        <v>550</v>
      </c>
    </row>
    <row r="277" spans="1:3" x14ac:dyDescent="0.3">
      <c r="A277" t="s">
        <v>204</v>
      </c>
      <c r="B277" s="1">
        <v>54</v>
      </c>
      <c r="C277" s="1">
        <v>550</v>
      </c>
    </row>
    <row r="278" spans="1:3" x14ac:dyDescent="0.3">
      <c r="A278" t="s">
        <v>205</v>
      </c>
      <c r="B278" s="1">
        <v>54</v>
      </c>
      <c r="C278" s="1">
        <v>548</v>
      </c>
    </row>
    <row r="279" spans="1:3" x14ac:dyDescent="0.3">
      <c r="A279" t="s">
        <v>206</v>
      </c>
      <c r="B279" s="1">
        <v>54</v>
      </c>
      <c r="C279" s="1">
        <v>522</v>
      </c>
    </row>
    <row r="280" spans="1:3" x14ac:dyDescent="0.3">
      <c r="A280" t="s">
        <v>207</v>
      </c>
      <c r="B280" s="1">
        <v>54</v>
      </c>
      <c r="C280" s="1">
        <v>520</v>
      </c>
    </row>
    <row r="281" spans="1:3" x14ac:dyDescent="0.3">
      <c r="A281" t="s">
        <v>208</v>
      </c>
      <c r="B281" s="1">
        <v>54</v>
      </c>
      <c r="C281" s="1">
        <v>505</v>
      </c>
    </row>
    <row r="283" spans="1:3" x14ac:dyDescent="0.3">
      <c r="A283" t="s">
        <v>209</v>
      </c>
      <c r="B283" s="1">
        <v>55</v>
      </c>
      <c r="C283" s="1">
        <v>555</v>
      </c>
    </row>
    <row r="284" spans="1:3" x14ac:dyDescent="0.3">
      <c r="A284" t="s">
        <v>210</v>
      </c>
      <c r="B284" s="1">
        <v>55</v>
      </c>
      <c r="C284" s="1">
        <v>550</v>
      </c>
    </row>
    <row r="285" spans="1:3" x14ac:dyDescent="0.3">
      <c r="A285" t="s">
        <v>211</v>
      </c>
      <c r="B285" s="1">
        <v>55</v>
      </c>
      <c r="C285" s="1">
        <v>520</v>
      </c>
    </row>
    <row r="286" spans="1:3" x14ac:dyDescent="0.3">
      <c r="A286" t="s">
        <v>212</v>
      </c>
      <c r="B286" s="1">
        <v>55</v>
      </c>
      <c r="C286" s="1">
        <v>520</v>
      </c>
    </row>
    <row r="287" spans="1:3" x14ac:dyDescent="0.3">
      <c r="A287" t="s">
        <v>213</v>
      </c>
      <c r="B287" s="1">
        <v>55</v>
      </c>
      <c r="C287" s="1">
        <v>510</v>
      </c>
    </row>
    <row r="289" spans="1:3" x14ac:dyDescent="0.3">
      <c r="A289" t="s">
        <v>214</v>
      </c>
      <c r="B289" s="1">
        <v>55.5</v>
      </c>
      <c r="C289" s="1">
        <v>580</v>
      </c>
    </row>
    <row r="291" spans="1:3" x14ac:dyDescent="0.3">
      <c r="A291" t="s">
        <v>215</v>
      </c>
      <c r="B291" s="1">
        <v>55.88</v>
      </c>
      <c r="C291" s="1">
        <v>548</v>
      </c>
    </row>
    <row r="293" spans="1:3" x14ac:dyDescent="0.3">
      <c r="A293" t="s">
        <v>216</v>
      </c>
      <c r="B293" s="1">
        <v>56</v>
      </c>
      <c r="C293" s="1">
        <v>590</v>
      </c>
    </row>
    <row r="294" spans="1:3" x14ac:dyDescent="0.3">
      <c r="A294" t="s">
        <v>217</v>
      </c>
      <c r="B294" s="1">
        <v>56</v>
      </c>
      <c r="C294" s="1">
        <v>550</v>
      </c>
    </row>
    <row r="295" spans="1:3" x14ac:dyDescent="0.3">
      <c r="A295" t="s">
        <v>218</v>
      </c>
      <c r="B295" s="1">
        <v>56</v>
      </c>
      <c r="C295" s="1">
        <v>538</v>
      </c>
    </row>
    <row r="297" spans="1:3" x14ac:dyDescent="0.3">
      <c r="A297" t="s">
        <v>219</v>
      </c>
      <c r="B297" s="1">
        <v>57</v>
      </c>
      <c r="C297" s="1">
        <v>418</v>
      </c>
    </row>
    <row r="299" spans="1:3" x14ac:dyDescent="0.3">
      <c r="A299" t="s">
        <v>220</v>
      </c>
      <c r="B299" s="1">
        <v>58.1</v>
      </c>
      <c r="C299" s="1">
        <v>488</v>
      </c>
    </row>
    <row r="301" spans="1:3" x14ac:dyDescent="0.3">
      <c r="A301" t="s">
        <v>221</v>
      </c>
      <c r="B301" s="1">
        <v>58.4</v>
      </c>
      <c r="C301" s="1">
        <v>488</v>
      </c>
    </row>
    <row r="303" spans="1:3" x14ac:dyDescent="0.3">
      <c r="A303" t="s">
        <v>222</v>
      </c>
      <c r="B303" s="1">
        <v>42</v>
      </c>
      <c r="C303" s="1">
        <v>503</v>
      </c>
    </row>
    <row r="305" spans="1:3" x14ac:dyDescent="0.3">
      <c r="A305" t="s">
        <v>223</v>
      </c>
      <c r="B305" s="1">
        <v>60</v>
      </c>
      <c r="C305" s="1">
        <v>436</v>
      </c>
    </row>
    <row r="306" spans="1:3" x14ac:dyDescent="0.3">
      <c r="A306" t="s">
        <v>224</v>
      </c>
      <c r="B306" s="1">
        <v>60</v>
      </c>
      <c r="C306" s="1">
        <v>426</v>
      </c>
    </row>
    <row r="308" spans="1:3" x14ac:dyDescent="0.3">
      <c r="A308" t="s">
        <v>225</v>
      </c>
      <c r="B308" s="1">
        <v>60.96</v>
      </c>
      <c r="C308" s="1">
        <v>487.68</v>
      </c>
    </row>
    <row r="310" spans="1:3" x14ac:dyDescent="0.3">
      <c r="A310" t="s">
        <v>226</v>
      </c>
      <c r="B310" s="1">
        <v>61</v>
      </c>
      <c r="C310" s="1">
        <v>400</v>
      </c>
    </row>
    <row r="312" spans="1:3" x14ac:dyDescent="0.3">
      <c r="A312" t="s">
        <v>227</v>
      </c>
      <c r="B312" s="1">
        <v>62.8</v>
      </c>
      <c r="C312" s="1">
        <v>436</v>
      </c>
    </row>
    <row r="314" spans="1:3" x14ac:dyDescent="0.3">
      <c r="A314" t="s">
        <v>228</v>
      </c>
      <c r="B314" s="1">
        <v>66.040000000000006</v>
      </c>
      <c r="C314" s="1">
        <v>427</v>
      </c>
    </row>
  </sheetData>
  <sortState ref="F1:H306">
    <sortCondition ref="F1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416"/>
  <sheetViews>
    <sheetView workbookViewId="0">
      <selection sqref="A1:D415"/>
    </sheetView>
  </sheetViews>
  <sheetFormatPr defaultRowHeight="14.4" x14ac:dyDescent="0.3"/>
  <cols>
    <col min="1" max="1" width="31.33203125" style="3" customWidth="1"/>
    <col min="2" max="2" width="35.6640625" style="4" customWidth="1"/>
    <col min="3" max="3" width="9.5546875" style="5" bestFit="1" customWidth="1"/>
    <col min="5" max="5" width="4.44140625" customWidth="1"/>
    <col min="6" max="6" width="35.5546875" style="7" customWidth="1"/>
    <col min="7" max="7" width="8.109375" style="7" customWidth="1"/>
    <col min="8" max="9" width="9.109375" style="9"/>
    <col min="10" max="10" width="12.33203125" style="8" customWidth="1"/>
    <col min="11" max="11" width="11.33203125" style="8" customWidth="1"/>
    <col min="12" max="12" width="3.109375" customWidth="1"/>
  </cols>
  <sheetData>
    <row r="1" spans="1:12" x14ac:dyDescent="0.3">
      <c r="A1" s="3" t="s">
        <v>628</v>
      </c>
      <c r="F1" s="7" t="s">
        <v>631</v>
      </c>
    </row>
    <row r="2" spans="1:12" x14ac:dyDescent="0.3">
      <c r="A2" s="19" t="s">
        <v>631</v>
      </c>
    </row>
    <row r="3" spans="1:12" x14ac:dyDescent="0.3">
      <c r="A3" s="16" t="s">
        <v>662</v>
      </c>
    </row>
    <row r="6" spans="1:12" x14ac:dyDescent="0.3">
      <c r="A6" s="3" t="s">
        <v>246</v>
      </c>
      <c r="B6" s="4" t="s">
        <v>229</v>
      </c>
      <c r="C6" s="6" t="s">
        <v>247</v>
      </c>
      <c r="D6" s="1" t="s">
        <v>248</v>
      </c>
      <c r="E6" s="1"/>
      <c r="F6" s="9" t="s">
        <v>219</v>
      </c>
      <c r="G6" s="9"/>
      <c r="H6" s="10">
        <f t="shared" ref="H6:H69" si="0">K6/J6</f>
        <v>7.333333333333333</v>
      </c>
      <c r="I6" s="10" t="str">
        <f>IF(H6&lt;9.25,"SK",IF(H6&gt;10.99,"HPK","FSK"))</f>
        <v>SK</v>
      </c>
      <c r="J6" s="8">
        <v>57</v>
      </c>
      <c r="K6" s="8">
        <v>418</v>
      </c>
      <c r="L6" s="4"/>
    </row>
    <row r="7" spans="1:12" x14ac:dyDescent="0.3">
      <c r="A7" s="3" t="s">
        <v>249</v>
      </c>
      <c r="B7" s="4" t="s">
        <v>250</v>
      </c>
      <c r="C7" s="6"/>
      <c r="D7" s="1" t="s">
        <v>251</v>
      </c>
      <c r="E7" s="1"/>
      <c r="F7" s="9" t="s">
        <v>24</v>
      </c>
      <c r="G7" s="9"/>
      <c r="H7" s="10">
        <f t="shared" si="0"/>
        <v>14.953271028037385</v>
      </c>
      <c r="I7" s="10" t="str">
        <f t="shared" ref="I7:I70" si="1">IF(H7&lt;9.25,"SK",IF(H7&gt;10.99,"HPK","FSK"))</f>
        <v>HPK</v>
      </c>
      <c r="J7" s="8">
        <v>42.8</v>
      </c>
      <c r="K7" s="8">
        <v>640</v>
      </c>
      <c r="L7" s="4"/>
    </row>
    <row r="8" spans="1:12" x14ac:dyDescent="0.3">
      <c r="A8" s="3" t="s">
        <v>249</v>
      </c>
      <c r="B8" s="4" t="s">
        <v>252</v>
      </c>
      <c r="C8" s="6"/>
      <c r="D8" s="1" t="s">
        <v>251</v>
      </c>
      <c r="E8" s="1"/>
      <c r="F8" s="9" t="s">
        <v>25</v>
      </c>
      <c r="G8" s="9"/>
      <c r="H8" s="10">
        <f t="shared" si="0"/>
        <v>14.953271028037385</v>
      </c>
      <c r="I8" s="10" t="str">
        <f t="shared" si="1"/>
        <v>HPK</v>
      </c>
      <c r="J8" s="8">
        <v>42.8</v>
      </c>
      <c r="K8" s="8">
        <v>640</v>
      </c>
      <c r="L8" s="4"/>
    </row>
    <row r="9" spans="1:12" x14ac:dyDescent="0.3">
      <c r="A9" s="3" t="s">
        <v>253</v>
      </c>
      <c r="B9" s="4" t="s">
        <v>254</v>
      </c>
      <c r="C9" s="6">
        <v>7.9</v>
      </c>
      <c r="D9" s="1" t="s">
        <v>255</v>
      </c>
      <c r="E9" s="1"/>
      <c r="F9" s="9" t="s">
        <v>181</v>
      </c>
      <c r="G9" s="9"/>
      <c r="H9" s="10">
        <f t="shared" si="0"/>
        <v>10.4</v>
      </c>
      <c r="I9" s="10" t="str">
        <f t="shared" si="1"/>
        <v>FSK</v>
      </c>
      <c r="J9" s="8">
        <v>50</v>
      </c>
      <c r="K9" s="8">
        <v>520</v>
      </c>
      <c r="L9" s="4"/>
    </row>
    <row r="10" spans="1:12" x14ac:dyDescent="0.3">
      <c r="A10" s="9" t="s">
        <v>219</v>
      </c>
      <c r="B10" s="9"/>
      <c r="C10" s="10">
        <v>7.333333333333333</v>
      </c>
      <c r="D10" s="10" t="s">
        <v>255</v>
      </c>
      <c r="E10" s="1"/>
      <c r="F10" s="9" t="s">
        <v>115</v>
      </c>
      <c r="G10" s="9"/>
      <c r="H10" s="10">
        <f t="shared" si="0"/>
        <v>13.956521739130435</v>
      </c>
      <c r="I10" s="10" t="str">
        <f t="shared" si="1"/>
        <v>HPK</v>
      </c>
      <c r="J10" s="8">
        <v>46</v>
      </c>
      <c r="K10" s="8">
        <v>642</v>
      </c>
      <c r="L10" s="4"/>
    </row>
    <row r="11" spans="1:12" x14ac:dyDescent="0.3">
      <c r="A11" s="9" t="s">
        <v>24</v>
      </c>
      <c r="B11" s="9"/>
      <c r="C11" s="10">
        <v>14.953271028037385</v>
      </c>
      <c r="D11" s="10" t="s">
        <v>251</v>
      </c>
      <c r="E11" s="1"/>
      <c r="F11" s="9" t="s">
        <v>149</v>
      </c>
      <c r="G11" s="9"/>
      <c r="H11" s="10">
        <f t="shared" si="0"/>
        <v>12.083333333333334</v>
      </c>
      <c r="I11" s="10" t="str">
        <f t="shared" si="1"/>
        <v>HPK</v>
      </c>
      <c r="J11" s="8">
        <v>48</v>
      </c>
      <c r="K11" s="8">
        <v>580</v>
      </c>
      <c r="L11" s="4"/>
    </row>
    <row r="12" spans="1:12" x14ac:dyDescent="0.3">
      <c r="A12" s="9" t="s">
        <v>25</v>
      </c>
      <c r="B12" s="9"/>
      <c r="C12" s="10">
        <v>14.953271028037385</v>
      </c>
      <c r="D12" s="10" t="s">
        <v>251</v>
      </c>
      <c r="E12" s="1"/>
      <c r="F12" s="9" t="s">
        <v>160</v>
      </c>
      <c r="G12" s="9"/>
      <c r="H12" s="10">
        <f t="shared" si="0"/>
        <v>8.3333333333333339</v>
      </c>
      <c r="I12" s="10" t="str">
        <f t="shared" si="1"/>
        <v>SK</v>
      </c>
      <c r="J12" s="8">
        <v>48</v>
      </c>
      <c r="K12" s="8">
        <v>400</v>
      </c>
      <c r="L12" s="4"/>
    </row>
    <row r="13" spans="1:12" x14ac:dyDescent="0.3">
      <c r="A13" s="9" t="s">
        <v>181</v>
      </c>
      <c r="B13" s="10"/>
      <c r="C13" s="10">
        <v>10.4</v>
      </c>
      <c r="D13" t="s">
        <v>265</v>
      </c>
      <c r="E13" s="1"/>
      <c r="F13" s="9" t="s">
        <v>241</v>
      </c>
      <c r="G13" s="9"/>
      <c r="H13" s="10">
        <f t="shared" si="0"/>
        <v>12.291666666666666</v>
      </c>
      <c r="I13" s="10" t="str">
        <f t="shared" si="1"/>
        <v>HPK</v>
      </c>
      <c r="J13" s="8">
        <v>48</v>
      </c>
      <c r="K13" s="8">
        <v>590</v>
      </c>
      <c r="L13" s="4"/>
    </row>
    <row r="14" spans="1:12" x14ac:dyDescent="0.3">
      <c r="A14" s="9" t="s">
        <v>115</v>
      </c>
      <c r="B14" s="10"/>
      <c r="C14" s="10">
        <v>13.956521739130435</v>
      </c>
      <c r="D14" t="s">
        <v>251</v>
      </c>
      <c r="E14" s="1"/>
      <c r="F14" s="9" t="s">
        <v>201</v>
      </c>
      <c r="G14" s="9"/>
      <c r="H14" s="10">
        <f t="shared" si="0"/>
        <v>8.6792452830188687</v>
      </c>
      <c r="I14" s="10" t="str">
        <f t="shared" si="1"/>
        <v>SK</v>
      </c>
      <c r="J14" s="8">
        <v>53</v>
      </c>
      <c r="K14" s="8">
        <v>460</v>
      </c>
      <c r="L14" s="4"/>
    </row>
    <row r="15" spans="1:12" x14ac:dyDescent="0.3">
      <c r="A15" s="3" t="s">
        <v>256</v>
      </c>
      <c r="B15" s="4" t="s">
        <v>257</v>
      </c>
      <c r="C15" s="6">
        <v>8.1999999999999993</v>
      </c>
      <c r="D15" s="1" t="s">
        <v>255</v>
      </c>
      <c r="E15" s="1"/>
      <c r="F15" s="9" t="s">
        <v>200</v>
      </c>
      <c r="G15" s="9"/>
      <c r="H15" s="10">
        <f t="shared" si="0"/>
        <v>9.566037735849056</v>
      </c>
      <c r="I15" s="10" t="str">
        <f t="shared" si="1"/>
        <v>FSK</v>
      </c>
      <c r="J15" s="8">
        <v>53</v>
      </c>
      <c r="K15" s="8">
        <v>507</v>
      </c>
      <c r="L15" s="4"/>
    </row>
    <row r="16" spans="1:12" x14ac:dyDescent="0.3">
      <c r="A16" s="3" t="s">
        <v>258</v>
      </c>
      <c r="B16" s="4" t="s">
        <v>259</v>
      </c>
      <c r="C16" s="6">
        <v>7.9</v>
      </c>
      <c r="D16" s="1" t="s">
        <v>255</v>
      </c>
      <c r="E16" s="1"/>
      <c r="F16" s="9" t="s">
        <v>147</v>
      </c>
      <c r="G16" s="9"/>
      <c r="H16" s="10">
        <f t="shared" si="0"/>
        <v>12.666666666666666</v>
      </c>
      <c r="I16" s="10" t="str">
        <f t="shared" si="1"/>
        <v>HPK</v>
      </c>
      <c r="J16" s="8">
        <v>48</v>
      </c>
      <c r="K16" s="8">
        <v>608</v>
      </c>
      <c r="L16" s="4"/>
    </row>
    <row r="17" spans="1:12" x14ac:dyDescent="0.3">
      <c r="A17" s="3" t="s">
        <v>258</v>
      </c>
      <c r="B17" s="4" t="s">
        <v>260</v>
      </c>
      <c r="C17" s="6">
        <v>8.4</v>
      </c>
      <c r="D17" s="1" t="s">
        <v>255</v>
      </c>
      <c r="E17" s="1"/>
      <c r="F17" s="9" t="s">
        <v>180</v>
      </c>
      <c r="G17" s="9"/>
      <c r="H17" s="10">
        <f t="shared" si="0"/>
        <v>11.2</v>
      </c>
      <c r="I17" s="10" t="str">
        <f t="shared" si="1"/>
        <v>HPK</v>
      </c>
      <c r="J17" s="8">
        <v>50</v>
      </c>
      <c r="K17" s="8">
        <v>560</v>
      </c>
      <c r="L17" s="4"/>
    </row>
    <row r="18" spans="1:12" x14ac:dyDescent="0.3">
      <c r="A18" s="3" t="s">
        <v>258</v>
      </c>
      <c r="B18" s="4" t="s">
        <v>261</v>
      </c>
      <c r="C18" s="6">
        <v>8.3000000000000007</v>
      </c>
      <c r="D18" s="1" t="s">
        <v>255</v>
      </c>
      <c r="E18" s="1"/>
      <c r="F18" s="9" t="s">
        <v>87</v>
      </c>
      <c r="G18" s="9"/>
      <c r="H18" s="10">
        <f t="shared" si="0"/>
        <v>13.522727272727273</v>
      </c>
      <c r="I18" s="10" t="str">
        <f t="shared" si="1"/>
        <v>HPK</v>
      </c>
      <c r="J18" s="8">
        <v>44</v>
      </c>
      <c r="K18" s="8">
        <v>595</v>
      </c>
      <c r="L18" s="4"/>
    </row>
    <row r="19" spans="1:12" x14ac:dyDescent="0.3">
      <c r="A19" s="3" t="s">
        <v>262</v>
      </c>
      <c r="B19" s="4" t="s">
        <v>263</v>
      </c>
      <c r="C19" s="6">
        <v>8.8000000000000007</v>
      </c>
      <c r="D19" s="1" t="s">
        <v>255</v>
      </c>
      <c r="E19" s="1"/>
      <c r="F19" s="9" t="s">
        <v>177</v>
      </c>
      <c r="G19" s="9"/>
      <c r="H19" s="10">
        <f t="shared" si="0"/>
        <v>11.9</v>
      </c>
      <c r="I19" s="10" t="str">
        <f t="shared" si="1"/>
        <v>HPK</v>
      </c>
      <c r="J19" s="8">
        <v>50</v>
      </c>
      <c r="K19" s="8">
        <v>595</v>
      </c>
      <c r="L19" s="4"/>
    </row>
    <row r="20" spans="1:12" x14ac:dyDescent="0.3">
      <c r="A20" s="3" t="s">
        <v>262</v>
      </c>
      <c r="B20" s="4" t="s">
        <v>264</v>
      </c>
      <c r="C20" s="6">
        <v>9.4</v>
      </c>
      <c r="D20" s="1" t="s">
        <v>265</v>
      </c>
      <c r="E20" s="1"/>
      <c r="F20" s="9" t="s">
        <v>186</v>
      </c>
      <c r="G20" s="9"/>
      <c r="H20" s="10">
        <f t="shared" si="0"/>
        <v>11.666666666666666</v>
      </c>
      <c r="I20" s="10" t="str">
        <f t="shared" si="1"/>
        <v>HPK</v>
      </c>
      <c r="J20" s="8">
        <v>51</v>
      </c>
      <c r="K20" s="8">
        <v>595</v>
      </c>
      <c r="L20" s="4"/>
    </row>
    <row r="21" spans="1:12" x14ac:dyDescent="0.3">
      <c r="A21" s="3" t="s">
        <v>266</v>
      </c>
      <c r="B21" s="4" t="s">
        <v>267</v>
      </c>
      <c r="C21" s="6">
        <v>8.3000000000000007</v>
      </c>
      <c r="D21" s="1" t="s">
        <v>255</v>
      </c>
      <c r="E21" s="1"/>
      <c r="F21" s="9" t="s">
        <v>217</v>
      </c>
      <c r="G21" s="9"/>
      <c r="H21" s="10">
        <f t="shared" si="0"/>
        <v>9.8214285714285712</v>
      </c>
      <c r="I21" s="10" t="str">
        <f t="shared" si="1"/>
        <v>FSK</v>
      </c>
      <c r="J21" s="8">
        <v>56</v>
      </c>
      <c r="K21" s="8">
        <v>550</v>
      </c>
      <c r="L21" s="4"/>
    </row>
    <row r="22" spans="1:12" x14ac:dyDescent="0.3">
      <c r="A22" s="3" t="s">
        <v>268</v>
      </c>
      <c r="B22" s="4" t="s">
        <v>269</v>
      </c>
      <c r="C22" s="6">
        <v>10.1</v>
      </c>
      <c r="D22" s="1" t="s">
        <v>265</v>
      </c>
      <c r="E22" s="1"/>
      <c r="F22" s="9" t="s">
        <v>48</v>
      </c>
      <c r="G22" s="9"/>
      <c r="H22" s="10">
        <f t="shared" si="0"/>
        <v>14.767441860465116</v>
      </c>
      <c r="I22" s="10" t="str">
        <f t="shared" si="1"/>
        <v>HPK</v>
      </c>
      <c r="J22" s="8">
        <v>43</v>
      </c>
      <c r="K22" s="8">
        <v>635</v>
      </c>
      <c r="L22" s="4"/>
    </row>
    <row r="23" spans="1:12" x14ac:dyDescent="0.3">
      <c r="A23" s="3" t="s">
        <v>270</v>
      </c>
      <c r="B23" s="4" t="s">
        <v>271</v>
      </c>
      <c r="C23" s="6">
        <v>8.2799999999999994</v>
      </c>
      <c r="D23" s="1" t="s">
        <v>255</v>
      </c>
      <c r="E23" s="1"/>
      <c r="F23" s="9" t="s">
        <v>93</v>
      </c>
      <c r="G23" s="9"/>
      <c r="H23" s="10">
        <f t="shared" si="0"/>
        <v>14.269662921348315</v>
      </c>
      <c r="I23" s="10" t="str">
        <f t="shared" si="1"/>
        <v>HPK</v>
      </c>
      <c r="J23" s="8">
        <v>44.5</v>
      </c>
      <c r="K23" s="8">
        <v>635</v>
      </c>
      <c r="L23" s="4"/>
    </row>
    <row r="24" spans="1:12" x14ac:dyDescent="0.3">
      <c r="A24" s="3" t="s">
        <v>272</v>
      </c>
      <c r="B24" s="4" t="s">
        <v>273</v>
      </c>
      <c r="C24" s="6">
        <v>8.3000000000000007</v>
      </c>
      <c r="D24" s="1" t="s">
        <v>255</v>
      </c>
      <c r="E24" s="1"/>
      <c r="F24" s="9" t="s">
        <v>7</v>
      </c>
      <c r="G24" s="9"/>
      <c r="H24" s="10">
        <f t="shared" si="0"/>
        <v>12.53012048192771</v>
      </c>
      <c r="I24" s="10" t="str">
        <f t="shared" si="1"/>
        <v>HPK</v>
      </c>
      <c r="J24" s="8">
        <v>41.5</v>
      </c>
      <c r="K24" s="8">
        <v>520</v>
      </c>
      <c r="L24" s="4"/>
    </row>
    <row r="25" spans="1:12" x14ac:dyDescent="0.3">
      <c r="A25" s="3" t="s">
        <v>272</v>
      </c>
      <c r="B25" s="4" t="s">
        <v>274</v>
      </c>
      <c r="C25" s="6">
        <v>9</v>
      </c>
      <c r="D25" s="1" t="s">
        <v>255</v>
      </c>
      <c r="E25" s="1"/>
      <c r="F25" s="9" t="s">
        <v>83</v>
      </c>
      <c r="G25" s="9"/>
      <c r="H25" s="10">
        <f t="shared" si="0"/>
        <v>13.863636363636363</v>
      </c>
      <c r="I25" s="10" t="str">
        <f t="shared" si="1"/>
        <v>HPK</v>
      </c>
      <c r="J25" s="8">
        <v>44</v>
      </c>
      <c r="K25" s="8">
        <v>610</v>
      </c>
      <c r="L25" s="4"/>
    </row>
    <row r="26" spans="1:12" x14ac:dyDescent="0.3">
      <c r="A26" s="3" t="s">
        <v>272</v>
      </c>
      <c r="B26" s="4" t="s">
        <v>637</v>
      </c>
      <c r="C26" s="13">
        <f>(17*12)/23</f>
        <v>8.8695652173913047</v>
      </c>
      <c r="D26" s="1" t="s">
        <v>255</v>
      </c>
      <c r="E26" s="1"/>
      <c r="F26" s="9" t="s">
        <v>56</v>
      </c>
      <c r="G26" s="9"/>
      <c r="H26" s="10">
        <f t="shared" si="0"/>
        <v>14.069767441860465</v>
      </c>
      <c r="I26" s="10" t="str">
        <f t="shared" si="1"/>
        <v>HPK</v>
      </c>
      <c r="J26" s="8">
        <v>43</v>
      </c>
      <c r="K26" s="8">
        <v>605</v>
      </c>
      <c r="L26" s="4"/>
    </row>
    <row r="27" spans="1:12" x14ac:dyDescent="0.3">
      <c r="A27" s="3" t="s">
        <v>272</v>
      </c>
      <c r="B27" s="4" t="s">
        <v>275</v>
      </c>
      <c r="C27" s="6">
        <v>8.3000000000000007</v>
      </c>
      <c r="D27" s="1" t="s">
        <v>255</v>
      </c>
      <c r="E27" s="1"/>
      <c r="F27" s="9" t="s">
        <v>85</v>
      </c>
      <c r="G27" s="9"/>
      <c r="H27" s="10">
        <f t="shared" si="0"/>
        <v>13.636363636363637</v>
      </c>
      <c r="I27" s="10" t="str">
        <f t="shared" si="1"/>
        <v>HPK</v>
      </c>
      <c r="J27" s="8">
        <v>44</v>
      </c>
      <c r="K27" s="8">
        <v>600</v>
      </c>
      <c r="L27" s="4"/>
    </row>
    <row r="28" spans="1:12" x14ac:dyDescent="0.3">
      <c r="A28" s="3" t="s">
        <v>272</v>
      </c>
      <c r="B28" s="4" t="s">
        <v>276</v>
      </c>
      <c r="C28" s="6">
        <v>8.1</v>
      </c>
      <c r="D28" s="1" t="s">
        <v>255</v>
      </c>
      <c r="E28" s="1"/>
      <c r="F28" s="9" t="s">
        <v>173</v>
      </c>
      <c r="G28" s="9"/>
      <c r="H28" s="10">
        <f t="shared" si="0"/>
        <v>9.8979591836734695</v>
      </c>
      <c r="I28" s="10" t="str">
        <f t="shared" si="1"/>
        <v>FSK</v>
      </c>
      <c r="J28" s="8">
        <v>49</v>
      </c>
      <c r="K28" s="8">
        <v>485</v>
      </c>
      <c r="L28" s="4"/>
    </row>
    <row r="29" spans="1:12" x14ac:dyDescent="0.3">
      <c r="A29" s="3" t="s">
        <v>272</v>
      </c>
      <c r="B29" s="4" t="s">
        <v>277</v>
      </c>
      <c r="C29" s="6">
        <v>8.1999999999999993</v>
      </c>
      <c r="D29" s="1" t="s">
        <v>255</v>
      </c>
      <c r="E29" s="1"/>
      <c r="F29" s="9" t="s">
        <v>94</v>
      </c>
      <c r="G29" s="9"/>
      <c r="H29" s="10">
        <f t="shared" si="0"/>
        <v>13.370786516853933</v>
      </c>
      <c r="I29" s="10" t="str">
        <f t="shared" si="1"/>
        <v>HPK</v>
      </c>
      <c r="J29" s="8">
        <v>44.5</v>
      </c>
      <c r="K29" s="8">
        <v>595</v>
      </c>
      <c r="L29" s="4"/>
    </row>
    <row r="30" spans="1:12" x14ac:dyDescent="0.3">
      <c r="A30" s="3" t="s">
        <v>272</v>
      </c>
      <c r="B30" s="4" t="s">
        <v>278</v>
      </c>
      <c r="C30" s="6">
        <v>8.1999999999999993</v>
      </c>
      <c r="D30" s="1" t="s">
        <v>255</v>
      </c>
      <c r="E30" s="1"/>
      <c r="F30" s="9" t="s">
        <v>127</v>
      </c>
      <c r="G30" s="9"/>
      <c r="H30" s="10">
        <f t="shared" si="0"/>
        <v>13.161290322580646</v>
      </c>
      <c r="I30" s="10" t="str">
        <f t="shared" si="1"/>
        <v>HPK</v>
      </c>
      <c r="J30" s="8">
        <v>46.5</v>
      </c>
      <c r="K30" s="8">
        <v>612</v>
      </c>
      <c r="L30" s="4"/>
    </row>
    <row r="31" spans="1:12" x14ac:dyDescent="0.3">
      <c r="A31" s="9" t="s">
        <v>87</v>
      </c>
      <c r="B31" s="9"/>
      <c r="C31" s="10">
        <v>13.522727272727273</v>
      </c>
      <c r="D31" s="10" t="s">
        <v>251</v>
      </c>
      <c r="E31" s="1"/>
      <c r="F31" s="9" t="s">
        <v>121</v>
      </c>
      <c r="G31" s="9"/>
      <c r="H31" s="10">
        <f t="shared" si="0"/>
        <v>13.260869565217391</v>
      </c>
      <c r="I31" s="10" t="str">
        <f t="shared" si="1"/>
        <v>HPK</v>
      </c>
      <c r="J31" s="8">
        <v>46</v>
      </c>
      <c r="K31" s="8">
        <v>610</v>
      </c>
      <c r="L31" s="4"/>
    </row>
    <row r="32" spans="1:12" x14ac:dyDescent="0.3">
      <c r="A32" s="9" t="s">
        <v>177</v>
      </c>
      <c r="B32" s="9"/>
      <c r="C32" s="10">
        <v>11.9</v>
      </c>
      <c r="D32" s="10" t="s">
        <v>251</v>
      </c>
      <c r="E32" s="1"/>
      <c r="F32" s="9" t="s">
        <v>136</v>
      </c>
      <c r="G32" s="9"/>
      <c r="H32" s="10">
        <f t="shared" si="0"/>
        <v>12.659574468085106</v>
      </c>
      <c r="I32" s="10" t="str">
        <f t="shared" si="1"/>
        <v>HPK</v>
      </c>
      <c r="J32" s="8">
        <v>47</v>
      </c>
      <c r="K32" s="8">
        <v>595</v>
      </c>
      <c r="L32" s="4"/>
    </row>
    <row r="33" spans="1:12" x14ac:dyDescent="0.3">
      <c r="A33" s="9" t="s">
        <v>186</v>
      </c>
      <c r="B33" s="9"/>
      <c r="C33" s="10">
        <v>11.666666666666666</v>
      </c>
      <c r="D33" s="10" t="s">
        <v>251</v>
      </c>
      <c r="E33" s="1"/>
      <c r="F33" s="9" t="s">
        <v>174</v>
      </c>
      <c r="G33" s="9"/>
      <c r="H33" s="10">
        <f t="shared" si="0"/>
        <v>12.020202020202021</v>
      </c>
      <c r="I33" s="10" t="str">
        <f t="shared" si="1"/>
        <v>HPK</v>
      </c>
      <c r="J33" s="8">
        <v>49.5</v>
      </c>
      <c r="K33" s="8">
        <v>595</v>
      </c>
      <c r="L33" s="4"/>
    </row>
    <row r="34" spans="1:12" x14ac:dyDescent="0.3">
      <c r="A34" s="9" t="s">
        <v>217</v>
      </c>
      <c r="B34" s="9"/>
      <c r="C34" s="10">
        <v>9.8214285714285712</v>
      </c>
      <c r="D34" s="10" t="s">
        <v>265</v>
      </c>
      <c r="E34" s="1"/>
      <c r="F34" s="9" t="s">
        <v>143</v>
      </c>
      <c r="G34" s="9"/>
      <c r="H34" s="10">
        <f t="shared" si="0"/>
        <v>12.8125</v>
      </c>
      <c r="I34" s="10" t="str">
        <f t="shared" si="1"/>
        <v>HPK</v>
      </c>
      <c r="J34" s="8">
        <v>48</v>
      </c>
      <c r="K34" s="8">
        <v>615</v>
      </c>
      <c r="L34" s="4"/>
    </row>
    <row r="35" spans="1:12" x14ac:dyDescent="0.3">
      <c r="A35" s="9" t="s">
        <v>48</v>
      </c>
      <c r="B35" s="9"/>
      <c r="C35" s="10">
        <v>14.767441860465116</v>
      </c>
      <c r="D35" s="10" t="s">
        <v>251</v>
      </c>
      <c r="E35" s="1"/>
      <c r="F35" s="9" t="s">
        <v>96</v>
      </c>
      <c r="G35" s="9"/>
      <c r="H35" s="10">
        <f t="shared" si="0"/>
        <v>13.033707865168539</v>
      </c>
      <c r="I35" s="10" t="str">
        <f t="shared" si="1"/>
        <v>HPK</v>
      </c>
      <c r="J35" s="8">
        <v>44.5</v>
      </c>
      <c r="K35" s="8">
        <v>580</v>
      </c>
      <c r="L35" s="4"/>
    </row>
    <row r="36" spans="1:12" x14ac:dyDescent="0.3">
      <c r="A36" s="9" t="s">
        <v>93</v>
      </c>
      <c r="B36" s="9"/>
      <c r="C36" s="10">
        <v>14.269662921348315</v>
      </c>
      <c r="D36" s="10" t="s">
        <v>251</v>
      </c>
      <c r="E36" s="1"/>
      <c r="F36" s="9" t="s">
        <v>222</v>
      </c>
      <c r="G36" s="9"/>
      <c r="H36" s="10">
        <f t="shared" si="0"/>
        <v>11.976190476190476</v>
      </c>
      <c r="I36" s="10" t="str">
        <f t="shared" si="1"/>
        <v>HPK</v>
      </c>
      <c r="J36" s="8">
        <v>42</v>
      </c>
      <c r="K36" s="8">
        <v>503</v>
      </c>
      <c r="L36" s="4"/>
    </row>
    <row r="37" spans="1:12" x14ac:dyDescent="0.3">
      <c r="A37" s="9" t="s">
        <v>7</v>
      </c>
      <c r="B37" s="9"/>
      <c r="C37" s="10">
        <v>12.53012048192771</v>
      </c>
      <c r="D37" s="10" t="s">
        <v>251</v>
      </c>
      <c r="E37" s="1"/>
      <c r="F37" s="9" t="s">
        <v>228</v>
      </c>
      <c r="G37" s="9"/>
      <c r="H37" s="10">
        <f t="shared" si="0"/>
        <v>6.4657783161720159</v>
      </c>
      <c r="I37" s="10" t="str">
        <f t="shared" si="1"/>
        <v>SK</v>
      </c>
      <c r="J37" s="8">
        <v>66.040000000000006</v>
      </c>
      <c r="K37" s="8">
        <v>427</v>
      </c>
      <c r="L37" s="4"/>
    </row>
    <row r="38" spans="1:12" x14ac:dyDescent="0.3">
      <c r="A38" s="9" t="s">
        <v>83</v>
      </c>
      <c r="B38" s="9"/>
      <c r="C38" s="10">
        <v>13.863636363636363</v>
      </c>
      <c r="D38" s="10" t="s">
        <v>251</v>
      </c>
      <c r="E38" s="1"/>
      <c r="F38" s="9" t="s">
        <v>225</v>
      </c>
      <c r="G38" s="9"/>
      <c r="H38" s="10">
        <f t="shared" si="0"/>
        <v>8</v>
      </c>
      <c r="I38" s="10" t="str">
        <f t="shared" si="1"/>
        <v>SK</v>
      </c>
      <c r="J38" s="8">
        <v>60.96</v>
      </c>
      <c r="K38" s="8">
        <v>487.68</v>
      </c>
      <c r="L38" s="4"/>
    </row>
    <row r="39" spans="1:12" x14ac:dyDescent="0.3">
      <c r="A39" s="9" t="s">
        <v>56</v>
      </c>
      <c r="B39" s="9"/>
      <c r="C39" s="10">
        <v>14.069767441860465</v>
      </c>
      <c r="D39" s="10" t="s">
        <v>251</v>
      </c>
      <c r="E39" s="1"/>
      <c r="F39" s="9" t="s">
        <v>74</v>
      </c>
      <c r="G39" s="9"/>
      <c r="H39" s="10" t="e">
        <f t="shared" si="0"/>
        <v>#VALUE!</v>
      </c>
      <c r="I39" s="10" t="e">
        <f t="shared" si="1"/>
        <v>#VALUE!</v>
      </c>
      <c r="J39" s="8" t="s">
        <v>75</v>
      </c>
      <c r="K39" s="8">
        <v>640</v>
      </c>
      <c r="L39" s="4"/>
    </row>
    <row r="40" spans="1:12" x14ac:dyDescent="0.3">
      <c r="A40" s="9" t="s">
        <v>85</v>
      </c>
      <c r="B40" s="9"/>
      <c r="C40" s="10">
        <v>13.636363636363637</v>
      </c>
      <c r="D40" s="10" t="s">
        <v>251</v>
      </c>
      <c r="E40" s="1"/>
      <c r="F40" s="9" t="s">
        <v>116</v>
      </c>
      <c r="G40" s="9"/>
      <c r="H40" s="10">
        <f t="shared" si="0"/>
        <v>13.956521739130435</v>
      </c>
      <c r="I40" s="10" t="str">
        <f t="shared" si="1"/>
        <v>HPK</v>
      </c>
      <c r="J40" s="8">
        <v>46</v>
      </c>
      <c r="K40" s="8">
        <v>642</v>
      </c>
      <c r="L40" s="4"/>
    </row>
    <row r="41" spans="1:12" x14ac:dyDescent="0.3">
      <c r="A41" s="9" t="s">
        <v>173</v>
      </c>
      <c r="B41" s="9"/>
      <c r="C41" s="10">
        <v>9.8979591836734695</v>
      </c>
      <c r="D41" s="10" t="s">
        <v>265</v>
      </c>
      <c r="E41" s="1"/>
      <c r="F41" s="9" t="s">
        <v>157</v>
      </c>
      <c r="G41" s="9"/>
      <c r="H41" s="10">
        <f t="shared" si="0"/>
        <v>11.666666666666666</v>
      </c>
      <c r="I41" s="10" t="str">
        <f t="shared" si="1"/>
        <v>HPK</v>
      </c>
      <c r="J41" s="8">
        <v>48</v>
      </c>
      <c r="K41" s="8">
        <v>560</v>
      </c>
      <c r="L41" s="4"/>
    </row>
    <row r="42" spans="1:12" x14ac:dyDescent="0.3">
      <c r="A42" s="9" t="s">
        <v>94</v>
      </c>
      <c r="B42" s="9"/>
      <c r="C42" s="10">
        <v>13.370786516853933</v>
      </c>
      <c r="D42" s="10" t="s">
        <v>251</v>
      </c>
      <c r="E42" s="1"/>
      <c r="F42" s="9" t="s">
        <v>133</v>
      </c>
      <c r="G42" s="9"/>
      <c r="H42" s="10">
        <f t="shared" si="0"/>
        <v>0</v>
      </c>
      <c r="I42" s="10" t="str">
        <f t="shared" si="1"/>
        <v>SK</v>
      </c>
      <c r="J42" s="8">
        <v>47</v>
      </c>
      <c r="L42" s="4"/>
    </row>
    <row r="43" spans="1:12" x14ac:dyDescent="0.3">
      <c r="A43" s="9" t="s">
        <v>127</v>
      </c>
      <c r="B43" s="9"/>
      <c r="C43" s="10">
        <v>13.161290322580646</v>
      </c>
      <c r="D43" s="10" t="s">
        <v>251</v>
      </c>
      <c r="E43" s="1"/>
      <c r="F43" s="9" t="s">
        <v>158</v>
      </c>
      <c r="G43" s="9"/>
      <c r="H43" s="10">
        <f t="shared" si="0"/>
        <v>11.666666666666666</v>
      </c>
      <c r="I43" s="10" t="str">
        <f t="shared" si="1"/>
        <v>HPK</v>
      </c>
      <c r="J43" s="8">
        <v>48</v>
      </c>
      <c r="K43" s="8">
        <v>560</v>
      </c>
      <c r="L43" s="4"/>
    </row>
    <row r="44" spans="1:12" x14ac:dyDescent="0.3">
      <c r="A44" s="9" t="s">
        <v>121</v>
      </c>
      <c r="B44" s="9"/>
      <c r="C44" s="10">
        <v>13.260869565217391</v>
      </c>
      <c r="D44" s="10" t="s">
        <v>251</v>
      </c>
      <c r="E44" s="1"/>
      <c r="F44" s="9" t="s">
        <v>117</v>
      </c>
      <c r="G44" s="9"/>
      <c r="H44" s="10">
        <f t="shared" si="0"/>
        <v>13.956521739130435</v>
      </c>
      <c r="I44" s="10" t="str">
        <f t="shared" si="1"/>
        <v>HPK</v>
      </c>
      <c r="J44" s="8">
        <v>46</v>
      </c>
      <c r="K44" s="8">
        <v>642</v>
      </c>
      <c r="L44" s="4"/>
    </row>
    <row r="45" spans="1:12" x14ac:dyDescent="0.3">
      <c r="A45" s="9" t="s">
        <v>136</v>
      </c>
      <c r="B45" s="9"/>
      <c r="C45" s="10">
        <v>12.659574468085106</v>
      </c>
      <c r="D45" s="10" t="s">
        <v>251</v>
      </c>
      <c r="E45" s="1"/>
      <c r="F45" s="9" t="s">
        <v>79</v>
      </c>
      <c r="G45" s="9"/>
      <c r="H45" s="10">
        <f t="shared" si="0"/>
        <v>14.727272727272727</v>
      </c>
      <c r="I45" s="10" t="str">
        <f t="shared" si="1"/>
        <v>HPK</v>
      </c>
      <c r="J45" s="8">
        <v>44</v>
      </c>
      <c r="K45" s="8">
        <v>648</v>
      </c>
      <c r="L45" s="4"/>
    </row>
    <row r="46" spans="1:12" x14ac:dyDescent="0.3">
      <c r="A46" s="9" t="s">
        <v>174</v>
      </c>
      <c r="B46" s="9"/>
      <c r="C46" s="10">
        <v>12.020202020202021</v>
      </c>
      <c r="D46" s="10" t="s">
        <v>251</v>
      </c>
      <c r="E46" s="1"/>
      <c r="F46" s="9" t="s">
        <v>78</v>
      </c>
      <c r="G46" s="9"/>
      <c r="H46" s="10">
        <f t="shared" si="0"/>
        <v>14.772727272727273</v>
      </c>
      <c r="I46" s="10" t="str">
        <f t="shared" si="1"/>
        <v>HPK</v>
      </c>
      <c r="J46" s="8">
        <v>44</v>
      </c>
      <c r="K46" s="8">
        <v>650</v>
      </c>
      <c r="L46" s="4"/>
    </row>
    <row r="47" spans="1:12" x14ac:dyDescent="0.3">
      <c r="A47" s="9" t="s">
        <v>143</v>
      </c>
      <c r="B47" s="9"/>
      <c r="C47" s="10">
        <v>12.8125</v>
      </c>
      <c r="D47" s="10" t="s">
        <v>251</v>
      </c>
      <c r="E47" s="1"/>
      <c r="F47" s="9" t="s">
        <v>129</v>
      </c>
      <c r="G47" s="9"/>
      <c r="H47" s="10">
        <f t="shared" si="0"/>
        <v>12.473118279569892</v>
      </c>
      <c r="I47" s="10" t="str">
        <f t="shared" si="1"/>
        <v>HPK</v>
      </c>
      <c r="J47" s="8">
        <v>46.5</v>
      </c>
      <c r="K47" s="8">
        <v>580</v>
      </c>
      <c r="L47" s="4"/>
    </row>
    <row r="48" spans="1:12" x14ac:dyDescent="0.3">
      <c r="A48" s="3" t="s">
        <v>279</v>
      </c>
      <c r="B48" s="4" t="s">
        <v>280</v>
      </c>
      <c r="C48" s="6">
        <v>8.6</v>
      </c>
      <c r="D48" s="1" t="s">
        <v>255</v>
      </c>
      <c r="E48" s="1"/>
      <c r="F48" s="9" t="s">
        <v>12</v>
      </c>
      <c r="G48" s="9"/>
      <c r="H48" s="10">
        <f t="shared" si="0"/>
        <v>15.357142857142858</v>
      </c>
      <c r="I48" s="10" t="str">
        <f t="shared" si="1"/>
        <v>HPK</v>
      </c>
      <c r="J48" s="8">
        <v>42</v>
      </c>
      <c r="K48" s="8">
        <v>645</v>
      </c>
      <c r="L48" s="4"/>
    </row>
    <row r="49" spans="1:12" x14ac:dyDescent="0.3">
      <c r="A49" s="3" t="s">
        <v>279</v>
      </c>
      <c r="B49" s="4" t="s">
        <v>281</v>
      </c>
      <c r="C49" s="6">
        <v>8.8000000000000007</v>
      </c>
      <c r="D49" s="1" t="s">
        <v>255</v>
      </c>
      <c r="E49" s="1"/>
      <c r="F49" s="9" t="s">
        <v>125</v>
      </c>
      <c r="G49" s="9"/>
      <c r="H49" s="10">
        <f t="shared" si="0"/>
        <v>12.608695652173912</v>
      </c>
      <c r="I49" s="10" t="str">
        <f t="shared" si="1"/>
        <v>HPK</v>
      </c>
      <c r="J49" s="8">
        <v>46</v>
      </c>
      <c r="K49" s="8">
        <v>580</v>
      </c>
      <c r="L49" s="4"/>
    </row>
    <row r="50" spans="1:12" x14ac:dyDescent="0.3">
      <c r="A50" s="3" t="s">
        <v>279</v>
      </c>
      <c r="B50" s="4" t="s">
        <v>282</v>
      </c>
      <c r="C50" s="6">
        <v>8.8000000000000007</v>
      </c>
      <c r="D50" s="1" t="s">
        <v>255</v>
      </c>
      <c r="E50" s="1"/>
      <c r="F50" s="9" t="s">
        <v>175</v>
      </c>
      <c r="G50" s="9"/>
      <c r="H50" s="10">
        <f t="shared" si="0"/>
        <v>12</v>
      </c>
      <c r="I50" s="10" t="str">
        <f t="shared" si="1"/>
        <v>HPK</v>
      </c>
      <c r="J50" s="8">
        <v>50</v>
      </c>
      <c r="K50" s="8">
        <v>600</v>
      </c>
      <c r="L50" s="4"/>
    </row>
    <row r="51" spans="1:12" x14ac:dyDescent="0.3">
      <c r="A51" s="3" t="s">
        <v>283</v>
      </c>
      <c r="B51" s="4" t="s">
        <v>284</v>
      </c>
      <c r="C51" s="6">
        <v>8.5</v>
      </c>
      <c r="D51" s="1" t="s">
        <v>255</v>
      </c>
      <c r="E51" s="1"/>
      <c r="F51" s="9" t="s">
        <v>38</v>
      </c>
      <c r="G51" s="9"/>
      <c r="H51" s="10">
        <f t="shared" si="0"/>
        <v>14.883720930232558</v>
      </c>
      <c r="I51" s="10" t="str">
        <f t="shared" si="1"/>
        <v>HPK</v>
      </c>
      <c r="J51" s="8">
        <v>43</v>
      </c>
      <c r="K51" s="8">
        <v>640</v>
      </c>
      <c r="L51" s="4"/>
    </row>
    <row r="52" spans="1:12" x14ac:dyDescent="0.3">
      <c r="A52" s="3" t="s">
        <v>285</v>
      </c>
      <c r="B52" s="4" t="s">
        <v>286</v>
      </c>
      <c r="C52" s="6">
        <v>6.2</v>
      </c>
      <c r="D52" s="1" t="s">
        <v>255</v>
      </c>
      <c r="E52" s="1"/>
      <c r="F52" s="9" t="s">
        <v>16</v>
      </c>
      <c r="G52" s="9"/>
      <c r="H52" s="10">
        <f t="shared" si="0"/>
        <v>15.19047619047619</v>
      </c>
      <c r="I52" s="10" t="str">
        <f t="shared" si="1"/>
        <v>HPK</v>
      </c>
      <c r="J52" s="8">
        <v>42</v>
      </c>
      <c r="K52" s="8">
        <v>638</v>
      </c>
      <c r="L52" s="4"/>
    </row>
    <row r="53" spans="1:12" x14ac:dyDescent="0.3">
      <c r="A53" s="3" t="s">
        <v>285</v>
      </c>
      <c r="B53" s="4" t="s">
        <v>287</v>
      </c>
      <c r="C53" s="6">
        <v>8.3000000000000007</v>
      </c>
      <c r="D53" s="1" t="s">
        <v>255</v>
      </c>
      <c r="E53" s="1"/>
      <c r="F53" s="9" t="s">
        <v>130</v>
      </c>
      <c r="G53" s="9"/>
      <c r="H53" s="10">
        <f t="shared" si="0"/>
        <v>12.451612903225806</v>
      </c>
      <c r="I53" s="10" t="str">
        <f t="shared" si="1"/>
        <v>HPK</v>
      </c>
      <c r="J53" s="8">
        <v>46.5</v>
      </c>
      <c r="K53" s="8">
        <v>579</v>
      </c>
      <c r="L53" s="4"/>
    </row>
    <row r="54" spans="1:12" x14ac:dyDescent="0.3">
      <c r="A54" s="3" t="s">
        <v>285</v>
      </c>
      <c r="B54" s="4" t="s">
        <v>288</v>
      </c>
      <c r="C54" s="6">
        <v>6.5</v>
      </c>
      <c r="D54" s="1" t="s">
        <v>255</v>
      </c>
      <c r="E54" s="1"/>
      <c r="F54" s="9" t="s">
        <v>65</v>
      </c>
      <c r="G54" s="9"/>
      <c r="H54" s="10">
        <f t="shared" si="0"/>
        <v>15.057471264367816</v>
      </c>
      <c r="I54" s="10" t="str">
        <f t="shared" si="1"/>
        <v>HPK</v>
      </c>
      <c r="J54" s="8">
        <v>43.5</v>
      </c>
      <c r="K54" s="8">
        <v>655</v>
      </c>
      <c r="L54" s="4"/>
    </row>
    <row r="55" spans="1:12" x14ac:dyDescent="0.3">
      <c r="A55" s="3" t="s">
        <v>285</v>
      </c>
      <c r="B55" s="4" t="s">
        <v>289</v>
      </c>
      <c r="C55" s="6">
        <v>8.5</v>
      </c>
      <c r="D55" s="1" t="s">
        <v>255</v>
      </c>
      <c r="E55" s="1"/>
      <c r="F55" s="9" t="s">
        <v>166</v>
      </c>
      <c r="G55" s="9"/>
      <c r="H55" s="10">
        <f t="shared" si="0"/>
        <v>12.040816326530612</v>
      </c>
      <c r="I55" s="10" t="str">
        <f t="shared" si="1"/>
        <v>HPK</v>
      </c>
      <c r="J55" s="8">
        <v>49</v>
      </c>
      <c r="K55" s="8">
        <v>590</v>
      </c>
      <c r="L55" s="4"/>
    </row>
    <row r="56" spans="1:12" x14ac:dyDescent="0.3">
      <c r="A56" s="3" t="s">
        <v>285</v>
      </c>
      <c r="B56" s="4" t="s">
        <v>638</v>
      </c>
      <c r="C56" s="13">
        <f>16*12/24</f>
        <v>8</v>
      </c>
      <c r="D56" s="12" t="s">
        <v>255</v>
      </c>
      <c r="E56" s="1"/>
      <c r="F56" s="9" t="s">
        <v>216</v>
      </c>
      <c r="G56" s="9"/>
      <c r="H56" s="10">
        <f t="shared" si="0"/>
        <v>10.535714285714286</v>
      </c>
      <c r="I56" s="10" t="str">
        <f t="shared" si="1"/>
        <v>FSK</v>
      </c>
      <c r="J56" s="8">
        <v>56</v>
      </c>
      <c r="K56" s="8">
        <v>590</v>
      </c>
      <c r="L56" s="4"/>
    </row>
    <row r="57" spans="1:12" x14ac:dyDescent="0.3">
      <c r="A57" s="3" t="s">
        <v>285</v>
      </c>
      <c r="B57" s="4" t="s">
        <v>638</v>
      </c>
      <c r="C57" s="13">
        <f>16*12/22</f>
        <v>8.7272727272727266</v>
      </c>
      <c r="D57" s="12" t="s">
        <v>255</v>
      </c>
      <c r="E57" s="1"/>
      <c r="F57" s="9" t="s">
        <v>103</v>
      </c>
      <c r="G57" s="9"/>
      <c r="H57" s="10">
        <f t="shared" si="0"/>
        <v>13.555555555555555</v>
      </c>
      <c r="I57" s="10" t="str">
        <f t="shared" si="1"/>
        <v>HPK</v>
      </c>
      <c r="J57" s="8">
        <v>45</v>
      </c>
      <c r="K57" s="8">
        <v>610</v>
      </c>
      <c r="L57" s="4"/>
    </row>
    <row r="58" spans="1:12" x14ac:dyDescent="0.3">
      <c r="A58" s="3" t="s">
        <v>285</v>
      </c>
      <c r="B58" s="4" t="s">
        <v>290</v>
      </c>
      <c r="C58" s="6">
        <v>9.6999999999999993</v>
      </c>
      <c r="D58" s="1" t="s">
        <v>265</v>
      </c>
      <c r="E58" s="1"/>
      <c r="F58" s="9" t="s">
        <v>211</v>
      </c>
      <c r="G58" s="9"/>
      <c r="H58" s="10">
        <f t="shared" si="0"/>
        <v>9.454545454545455</v>
      </c>
      <c r="I58" s="10" t="str">
        <f t="shared" si="1"/>
        <v>FSK</v>
      </c>
      <c r="J58" s="8">
        <v>55</v>
      </c>
      <c r="K58" s="8">
        <v>520</v>
      </c>
      <c r="L58" s="4"/>
    </row>
    <row r="59" spans="1:12" x14ac:dyDescent="0.3">
      <c r="A59" s="3" t="s">
        <v>285</v>
      </c>
      <c r="B59" s="4" t="s">
        <v>291</v>
      </c>
      <c r="C59" s="6">
        <v>9.5</v>
      </c>
      <c r="D59" s="1" t="s">
        <v>265</v>
      </c>
      <c r="E59" s="1"/>
      <c r="F59" s="9" t="s">
        <v>150</v>
      </c>
      <c r="G59" s="9"/>
      <c r="H59" s="10">
        <f t="shared" si="0"/>
        <v>12.083333333333334</v>
      </c>
      <c r="I59" s="10" t="str">
        <f t="shared" si="1"/>
        <v>HPK</v>
      </c>
      <c r="J59" s="8">
        <v>48</v>
      </c>
      <c r="K59" s="8">
        <v>580</v>
      </c>
      <c r="L59" s="4"/>
    </row>
    <row r="60" spans="1:12" x14ac:dyDescent="0.3">
      <c r="A60" s="3" t="s">
        <v>285</v>
      </c>
      <c r="B60" s="4" t="s">
        <v>292</v>
      </c>
      <c r="C60" s="6">
        <v>9.8000000000000007</v>
      </c>
      <c r="D60" s="1" t="s">
        <v>265</v>
      </c>
      <c r="E60" s="1"/>
      <c r="F60" s="9" t="s">
        <v>17</v>
      </c>
      <c r="G60" s="9"/>
      <c r="H60" s="10">
        <f t="shared" si="0"/>
        <v>14.928571428571429</v>
      </c>
      <c r="I60" s="10" t="str">
        <f t="shared" si="1"/>
        <v>HPK</v>
      </c>
      <c r="J60" s="8">
        <v>42</v>
      </c>
      <c r="K60" s="8">
        <v>627</v>
      </c>
      <c r="L60" s="4"/>
    </row>
    <row r="61" spans="1:12" x14ac:dyDescent="0.3">
      <c r="A61" s="3" t="s">
        <v>285</v>
      </c>
      <c r="B61" s="4" t="s">
        <v>293</v>
      </c>
      <c r="C61" s="6">
        <v>8.5</v>
      </c>
      <c r="D61" s="1" t="s">
        <v>255</v>
      </c>
      <c r="E61" s="1"/>
      <c r="F61" s="9" t="s">
        <v>54</v>
      </c>
      <c r="G61" s="9"/>
      <c r="H61" s="10">
        <f t="shared" si="0"/>
        <v>14.418604651162791</v>
      </c>
      <c r="I61" s="10" t="str">
        <f t="shared" si="1"/>
        <v>HPK</v>
      </c>
      <c r="J61" s="8">
        <v>43</v>
      </c>
      <c r="K61" s="8">
        <v>620</v>
      </c>
      <c r="L61" s="4"/>
    </row>
    <row r="62" spans="1:12" x14ac:dyDescent="0.3">
      <c r="A62" s="9" t="s">
        <v>225</v>
      </c>
      <c r="B62" s="9"/>
      <c r="C62" s="10">
        <v>8</v>
      </c>
      <c r="D62" s="10" t="s">
        <v>255</v>
      </c>
      <c r="E62" s="1"/>
      <c r="F62" s="9" t="s">
        <v>22</v>
      </c>
      <c r="G62" s="9"/>
      <c r="H62" s="10">
        <f t="shared" si="0"/>
        <v>12.235294117647058</v>
      </c>
      <c r="I62" s="10" t="str">
        <f t="shared" si="1"/>
        <v>HPK</v>
      </c>
      <c r="J62" s="8">
        <v>42.5</v>
      </c>
      <c r="K62" s="8">
        <v>520</v>
      </c>
      <c r="L62" s="4"/>
    </row>
    <row r="63" spans="1:12" x14ac:dyDescent="0.3">
      <c r="A63" s="3" t="s">
        <v>285</v>
      </c>
      <c r="B63" s="4" t="s">
        <v>639</v>
      </c>
      <c r="C63" s="13">
        <f>15.25*12/21.5</f>
        <v>8.5116279069767433</v>
      </c>
      <c r="D63" s="12" t="s">
        <v>255</v>
      </c>
      <c r="E63" s="1"/>
      <c r="F63" s="9" t="s">
        <v>62</v>
      </c>
      <c r="G63" s="9"/>
      <c r="H63" s="10">
        <f t="shared" si="0"/>
        <v>14.976958525345623</v>
      </c>
      <c r="I63" s="10" t="str">
        <f t="shared" si="1"/>
        <v>HPK</v>
      </c>
      <c r="J63" s="8">
        <v>43.4</v>
      </c>
      <c r="K63" s="8">
        <v>650</v>
      </c>
      <c r="L63" s="4"/>
    </row>
    <row r="64" spans="1:12" x14ac:dyDescent="0.3">
      <c r="A64" s="3" t="s">
        <v>285</v>
      </c>
      <c r="B64" s="4" t="s">
        <v>294</v>
      </c>
      <c r="C64" s="6">
        <v>6.2</v>
      </c>
      <c r="D64" s="1" t="s">
        <v>255</v>
      </c>
      <c r="E64" s="1"/>
      <c r="F64" s="9" t="s">
        <v>97</v>
      </c>
      <c r="G64" s="9"/>
      <c r="H64" s="10">
        <f t="shared" si="0"/>
        <v>14.333333333333334</v>
      </c>
      <c r="I64" s="10" t="str">
        <f t="shared" si="1"/>
        <v>HPK</v>
      </c>
      <c r="J64" s="8">
        <v>45</v>
      </c>
      <c r="K64" s="8">
        <v>645</v>
      </c>
      <c r="L64" s="4"/>
    </row>
    <row r="65" spans="1:12" x14ac:dyDescent="0.3">
      <c r="A65" s="3" t="s">
        <v>285</v>
      </c>
      <c r="B65" s="4" t="s">
        <v>295</v>
      </c>
      <c r="C65" s="6">
        <v>6.9</v>
      </c>
      <c r="D65" s="1" t="s">
        <v>255</v>
      </c>
      <c r="E65" s="1"/>
      <c r="F65" s="9" t="s">
        <v>102</v>
      </c>
      <c r="G65" s="9"/>
      <c r="H65" s="10">
        <f t="shared" si="0"/>
        <v>13.888888888888889</v>
      </c>
      <c r="I65" s="10" t="str">
        <f t="shared" si="1"/>
        <v>HPK</v>
      </c>
      <c r="J65" s="8">
        <v>45</v>
      </c>
      <c r="K65" s="8">
        <v>625</v>
      </c>
      <c r="L65" s="4"/>
    </row>
    <row r="66" spans="1:12" x14ac:dyDescent="0.3">
      <c r="A66" s="3" t="s">
        <v>285</v>
      </c>
      <c r="B66" s="4" t="s">
        <v>296</v>
      </c>
      <c r="C66" s="6">
        <v>8.6</v>
      </c>
      <c r="D66" s="1" t="s">
        <v>255</v>
      </c>
      <c r="E66" s="1"/>
      <c r="F66" s="9" t="s">
        <v>145</v>
      </c>
      <c r="G66" s="9"/>
      <c r="H66" s="10">
        <f t="shared" si="0"/>
        <v>12.708333333333334</v>
      </c>
      <c r="I66" s="10" t="str">
        <f t="shared" si="1"/>
        <v>HPK</v>
      </c>
      <c r="J66" s="8">
        <v>48</v>
      </c>
      <c r="K66" s="8">
        <v>610</v>
      </c>
      <c r="L66" s="4"/>
    </row>
    <row r="67" spans="1:12" x14ac:dyDescent="0.3">
      <c r="A67" s="3" t="s">
        <v>285</v>
      </c>
      <c r="B67" s="4" t="s">
        <v>640</v>
      </c>
      <c r="C67" s="13">
        <f>17*12/21</f>
        <v>9.7142857142857135</v>
      </c>
      <c r="D67" s="12" t="s">
        <v>265</v>
      </c>
      <c r="E67" s="1"/>
      <c r="F67" s="9" t="s">
        <v>162</v>
      </c>
      <c r="G67" s="9"/>
      <c r="H67" s="10">
        <f t="shared" si="0"/>
        <v>12.629399585921325</v>
      </c>
      <c r="I67" s="10" t="str">
        <f t="shared" si="1"/>
        <v>HPK</v>
      </c>
      <c r="J67" s="8">
        <v>48.3</v>
      </c>
      <c r="K67" s="8">
        <v>610</v>
      </c>
      <c r="L67" s="4"/>
    </row>
    <row r="68" spans="1:12" x14ac:dyDescent="0.3">
      <c r="A68" s="3" t="s">
        <v>285</v>
      </c>
      <c r="B68" s="4" t="s">
        <v>297</v>
      </c>
      <c r="C68" s="6">
        <v>7.3</v>
      </c>
      <c r="D68" s="1" t="s">
        <v>255</v>
      </c>
      <c r="E68" s="1"/>
      <c r="F68" s="9" t="s">
        <v>84</v>
      </c>
      <c r="G68" s="9"/>
      <c r="H68" s="10">
        <f t="shared" si="0"/>
        <v>13.977272727272727</v>
      </c>
      <c r="I68" s="10" t="str">
        <f t="shared" si="1"/>
        <v>HPK</v>
      </c>
      <c r="J68" s="8">
        <v>44</v>
      </c>
      <c r="K68" s="8">
        <v>615</v>
      </c>
      <c r="L68" s="4"/>
    </row>
    <row r="69" spans="1:12" x14ac:dyDescent="0.3">
      <c r="A69" s="3" t="s">
        <v>285</v>
      </c>
      <c r="B69" s="4" t="s">
        <v>641</v>
      </c>
      <c r="C69" s="13">
        <f>16*12/24</f>
        <v>8</v>
      </c>
      <c r="D69" s="12" t="s">
        <v>255</v>
      </c>
      <c r="E69" s="1"/>
      <c r="F69" s="9" t="s">
        <v>63</v>
      </c>
      <c r="G69" s="9"/>
      <c r="H69" s="10">
        <f t="shared" si="0"/>
        <v>14.976958525345623</v>
      </c>
      <c r="I69" s="10" t="str">
        <f t="shared" si="1"/>
        <v>HPK</v>
      </c>
      <c r="J69" s="8">
        <v>43.4</v>
      </c>
      <c r="K69" s="8">
        <v>650</v>
      </c>
      <c r="L69" s="4"/>
    </row>
    <row r="70" spans="1:12" x14ac:dyDescent="0.3">
      <c r="A70" s="3" t="s">
        <v>285</v>
      </c>
      <c r="B70" s="4" t="s">
        <v>298</v>
      </c>
      <c r="C70" s="6">
        <v>8.1</v>
      </c>
      <c r="D70" s="1" t="s">
        <v>255</v>
      </c>
      <c r="E70" s="1"/>
      <c r="F70" s="9" t="s">
        <v>58</v>
      </c>
      <c r="G70" s="9"/>
      <c r="H70" s="10">
        <f t="shared" ref="H70:H133" si="2">K70/J70</f>
        <v>13.465116279069768</v>
      </c>
      <c r="I70" s="10" t="str">
        <f t="shared" si="1"/>
        <v>HPK</v>
      </c>
      <c r="J70" s="8">
        <v>43</v>
      </c>
      <c r="K70" s="8">
        <v>579</v>
      </c>
      <c r="L70" s="4"/>
    </row>
    <row r="71" spans="1:12" x14ac:dyDescent="0.3">
      <c r="A71" s="3" t="s">
        <v>285</v>
      </c>
      <c r="B71" s="4" t="s">
        <v>299</v>
      </c>
      <c r="C71" s="6">
        <v>8.5</v>
      </c>
      <c r="D71" s="1" t="s">
        <v>255</v>
      </c>
      <c r="E71" s="1"/>
      <c r="F71" s="9" t="s">
        <v>39</v>
      </c>
      <c r="G71" s="9"/>
      <c r="H71" s="10">
        <f t="shared" si="2"/>
        <v>14.883720930232558</v>
      </c>
      <c r="I71" s="10" t="str">
        <f t="shared" ref="I71:I134" si="3">IF(H71&lt;9.25,"SK",IF(H71&gt;10.99,"HPK","FSK"))</f>
        <v>HPK</v>
      </c>
      <c r="J71" s="8">
        <v>43</v>
      </c>
      <c r="K71" s="8">
        <v>640</v>
      </c>
      <c r="L71" s="4"/>
    </row>
    <row r="72" spans="1:12" x14ac:dyDescent="0.3">
      <c r="A72" s="3" t="s">
        <v>285</v>
      </c>
      <c r="B72" s="4" t="s">
        <v>650</v>
      </c>
      <c r="C72" s="13">
        <v>8</v>
      </c>
      <c r="D72" s="12" t="s">
        <v>255</v>
      </c>
      <c r="E72" s="1"/>
      <c r="F72" s="9" t="s">
        <v>69</v>
      </c>
      <c r="G72" s="9"/>
      <c r="H72" s="10">
        <f t="shared" si="2"/>
        <v>14.712643678160919</v>
      </c>
      <c r="I72" s="10" t="str">
        <f t="shared" si="3"/>
        <v>HPK</v>
      </c>
      <c r="J72" s="8">
        <v>43.5</v>
      </c>
      <c r="K72" s="8">
        <v>640</v>
      </c>
      <c r="L72" s="4"/>
    </row>
    <row r="73" spans="1:12" x14ac:dyDescent="0.3">
      <c r="A73" s="3" t="s">
        <v>285</v>
      </c>
      <c r="B73" s="4" t="s">
        <v>300</v>
      </c>
      <c r="C73" s="6">
        <v>9</v>
      </c>
      <c r="D73" s="1" t="s">
        <v>255</v>
      </c>
      <c r="E73" s="1"/>
      <c r="F73" s="9" t="s">
        <v>40</v>
      </c>
      <c r="G73" s="9"/>
      <c r="H73" s="10">
        <f t="shared" si="2"/>
        <v>14.883720930232558</v>
      </c>
      <c r="I73" s="10" t="str">
        <f t="shared" si="3"/>
        <v>HPK</v>
      </c>
      <c r="J73" s="8">
        <v>43</v>
      </c>
      <c r="K73" s="8">
        <v>640</v>
      </c>
      <c r="L73" s="4"/>
    </row>
    <row r="74" spans="1:12" x14ac:dyDescent="0.3">
      <c r="A74" s="3" t="s">
        <v>285</v>
      </c>
      <c r="B74" s="4" t="s">
        <v>301</v>
      </c>
      <c r="C74" s="6"/>
      <c r="D74" s="1" t="s">
        <v>251</v>
      </c>
      <c r="E74" s="1"/>
      <c r="F74" s="9" t="s">
        <v>28</v>
      </c>
      <c r="G74" s="9"/>
      <c r="H74" s="10">
        <f t="shared" si="2"/>
        <v>14.91841491841492</v>
      </c>
      <c r="I74" s="10" t="str">
        <f t="shared" si="3"/>
        <v>HPK</v>
      </c>
      <c r="J74" s="8">
        <v>42.9</v>
      </c>
      <c r="K74" s="8">
        <v>640</v>
      </c>
      <c r="L74" s="4"/>
    </row>
    <row r="75" spans="1:12" x14ac:dyDescent="0.3">
      <c r="A75" s="3" t="s">
        <v>285</v>
      </c>
      <c r="B75" s="4" t="s">
        <v>302</v>
      </c>
      <c r="C75" s="6">
        <v>7.3</v>
      </c>
      <c r="D75" s="1" t="s">
        <v>255</v>
      </c>
      <c r="E75" s="1"/>
      <c r="F75" s="9" t="s">
        <v>223</v>
      </c>
      <c r="G75" s="9"/>
      <c r="H75" s="10">
        <f t="shared" si="2"/>
        <v>7.2666666666666666</v>
      </c>
      <c r="I75" s="10" t="str">
        <f t="shared" si="3"/>
        <v>SK</v>
      </c>
      <c r="J75" s="8">
        <v>60</v>
      </c>
      <c r="K75" s="8">
        <v>436</v>
      </c>
      <c r="L75" s="4"/>
    </row>
    <row r="76" spans="1:12" x14ac:dyDescent="0.3">
      <c r="A76" s="3" t="s">
        <v>285</v>
      </c>
      <c r="B76" s="4" t="s">
        <v>303</v>
      </c>
      <c r="C76" s="6">
        <v>7.9</v>
      </c>
      <c r="D76" s="1" t="s">
        <v>255</v>
      </c>
      <c r="E76" s="1"/>
      <c r="F76" s="9" t="s">
        <v>224</v>
      </c>
      <c r="G76" s="9"/>
      <c r="H76" s="10">
        <f t="shared" si="2"/>
        <v>7.1</v>
      </c>
      <c r="I76" s="10" t="str">
        <f t="shared" si="3"/>
        <v>SK</v>
      </c>
      <c r="J76" s="8">
        <v>60</v>
      </c>
      <c r="K76" s="8">
        <v>426</v>
      </c>
      <c r="L76" s="4"/>
    </row>
    <row r="77" spans="1:12" x14ac:dyDescent="0.3">
      <c r="A77" s="3" t="s">
        <v>285</v>
      </c>
      <c r="B77" s="4" t="s">
        <v>304</v>
      </c>
      <c r="C77" s="6">
        <v>9.8000000000000007</v>
      </c>
      <c r="D77" s="1" t="s">
        <v>265</v>
      </c>
      <c r="E77" s="1"/>
      <c r="F77" s="9" t="s">
        <v>221</v>
      </c>
      <c r="G77" s="9"/>
      <c r="H77" s="10">
        <f t="shared" si="2"/>
        <v>8.3561643835616444</v>
      </c>
      <c r="I77" s="10" t="str">
        <f t="shared" si="3"/>
        <v>SK</v>
      </c>
      <c r="J77" s="8">
        <v>58.4</v>
      </c>
      <c r="K77" s="8">
        <v>488</v>
      </c>
      <c r="L77" s="4"/>
    </row>
    <row r="78" spans="1:12" x14ac:dyDescent="0.3">
      <c r="A78" s="3" t="s">
        <v>285</v>
      </c>
      <c r="B78" s="4" t="s">
        <v>305</v>
      </c>
      <c r="C78" s="6">
        <v>6.5</v>
      </c>
      <c r="D78" s="1" t="s">
        <v>255</v>
      </c>
      <c r="E78" s="1"/>
      <c r="F78" s="9" t="s">
        <v>207</v>
      </c>
      <c r="G78" s="9"/>
      <c r="H78" s="10">
        <f t="shared" si="2"/>
        <v>9.6296296296296298</v>
      </c>
      <c r="I78" s="10" t="str">
        <f t="shared" si="3"/>
        <v>FSK</v>
      </c>
      <c r="J78" s="8">
        <v>54</v>
      </c>
      <c r="K78" s="8">
        <v>520</v>
      </c>
      <c r="L78" s="4"/>
    </row>
    <row r="79" spans="1:12" x14ac:dyDescent="0.3">
      <c r="A79" s="3" t="s">
        <v>285</v>
      </c>
      <c r="B79" s="4" t="s">
        <v>306</v>
      </c>
      <c r="C79" s="6">
        <v>7</v>
      </c>
      <c r="D79" s="1" t="s">
        <v>255</v>
      </c>
      <c r="E79" s="1"/>
      <c r="F79" s="9" t="s">
        <v>205</v>
      </c>
      <c r="G79" s="9"/>
      <c r="H79" s="10">
        <f t="shared" si="2"/>
        <v>10.148148148148149</v>
      </c>
      <c r="I79" s="10" t="str">
        <f t="shared" si="3"/>
        <v>FSK</v>
      </c>
      <c r="J79" s="8">
        <v>54</v>
      </c>
      <c r="K79" s="8">
        <v>548</v>
      </c>
      <c r="L79" s="4"/>
    </row>
    <row r="80" spans="1:12" x14ac:dyDescent="0.3">
      <c r="A80" s="3" t="s">
        <v>285</v>
      </c>
      <c r="B80" s="4" t="s">
        <v>307</v>
      </c>
      <c r="C80" s="6">
        <v>7.3</v>
      </c>
      <c r="D80" s="1" t="s">
        <v>255</v>
      </c>
      <c r="E80" s="1"/>
      <c r="F80" s="9" t="s">
        <v>215</v>
      </c>
      <c r="G80" s="9"/>
      <c r="H80" s="10">
        <f t="shared" si="2"/>
        <v>9.806728704366499</v>
      </c>
      <c r="I80" s="10" t="str">
        <f t="shared" si="3"/>
        <v>FSK</v>
      </c>
      <c r="J80" s="8">
        <v>55.88</v>
      </c>
      <c r="K80" s="8">
        <v>548</v>
      </c>
      <c r="L80" s="4"/>
    </row>
    <row r="81" spans="1:12" x14ac:dyDescent="0.3">
      <c r="A81" s="3" t="s">
        <v>285</v>
      </c>
      <c r="B81" s="4" t="s">
        <v>308</v>
      </c>
      <c r="C81" s="6">
        <v>7</v>
      </c>
      <c r="D81" s="1" t="s">
        <v>255</v>
      </c>
      <c r="E81" s="1"/>
      <c r="F81" s="9" t="s">
        <v>185</v>
      </c>
      <c r="G81" s="9"/>
      <c r="H81" s="10">
        <f t="shared" si="2"/>
        <v>11.465346534653465</v>
      </c>
      <c r="I81" s="10" t="str">
        <f t="shared" si="3"/>
        <v>HPK</v>
      </c>
      <c r="J81" s="8">
        <v>50.5</v>
      </c>
      <c r="K81" s="8">
        <v>579</v>
      </c>
      <c r="L81" s="4"/>
    </row>
    <row r="82" spans="1:12" x14ac:dyDescent="0.3">
      <c r="A82" s="3" t="s">
        <v>309</v>
      </c>
      <c r="B82" s="4" t="s">
        <v>310</v>
      </c>
      <c r="C82" s="6">
        <v>8.4</v>
      </c>
      <c r="D82" s="1" t="s">
        <v>255</v>
      </c>
      <c r="E82" s="1"/>
      <c r="F82" s="9" t="s">
        <v>234</v>
      </c>
      <c r="G82" s="9"/>
      <c r="H82" s="10">
        <f t="shared" si="2"/>
        <v>14.090909090909092</v>
      </c>
      <c r="I82" s="10" t="str">
        <f t="shared" si="3"/>
        <v>HPK</v>
      </c>
      <c r="J82" s="8">
        <v>44</v>
      </c>
      <c r="K82" s="8">
        <v>620</v>
      </c>
      <c r="L82" s="4"/>
    </row>
    <row r="83" spans="1:12" x14ac:dyDescent="0.3">
      <c r="A83" s="3" t="s">
        <v>309</v>
      </c>
      <c r="B83" s="4" t="s">
        <v>311</v>
      </c>
      <c r="C83" s="6">
        <v>8.3000000000000007</v>
      </c>
      <c r="D83" s="1" t="s">
        <v>255</v>
      </c>
      <c r="E83" s="1"/>
      <c r="F83" s="9" t="s">
        <v>198</v>
      </c>
      <c r="G83" s="9"/>
      <c r="H83" s="10">
        <f t="shared" si="2"/>
        <v>11.132075471698114</v>
      </c>
      <c r="I83" s="10" t="str">
        <f t="shared" si="3"/>
        <v>HPK</v>
      </c>
      <c r="J83" s="8">
        <v>53</v>
      </c>
      <c r="K83" s="8">
        <v>590</v>
      </c>
      <c r="L83" s="4"/>
    </row>
    <row r="84" spans="1:12" x14ac:dyDescent="0.3">
      <c r="A84" s="3" t="s">
        <v>309</v>
      </c>
      <c r="B84" s="4" t="s">
        <v>312</v>
      </c>
      <c r="C84" s="6">
        <v>8.1</v>
      </c>
      <c r="D84" s="1" t="s">
        <v>255</v>
      </c>
      <c r="E84" s="1"/>
      <c r="F84" s="9" t="s">
        <v>182</v>
      </c>
      <c r="G84" s="9"/>
      <c r="H84" s="10">
        <f t="shared" si="2"/>
        <v>8.4</v>
      </c>
      <c r="I84" s="10" t="str">
        <f t="shared" si="3"/>
        <v>SK</v>
      </c>
      <c r="J84" s="8">
        <v>50</v>
      </c>
      <c r="K84" s="8">
        <v>420</v>
      </c>
      <c r="L84" s="4"/>
    </row>
    <row r="85" spans="1:12" x14ac:dyDescent="0.3">
      <c r="A85" s="3" t="s">
        <v>309</v>
      </c>
      <c r="B85" s="4" t="s">
        <v>313</v>
      </c>
      <c r="C85" s="6">
        <v>7.8</v>
      </c>
      <c r="D85" s="1" t="s">
        <v>255</v>
      </c>
      <c r="E85" s="1"/>
      <c r="F85" s="9" t="s">
        <v>20</v>
      </c>
      <c r="G85" s="9"/>
      <c r="H85" s="10">
        <f t="shared" si="2"/>
        <v>15.152941176470588</v>
      </c>
      <c r="I85" s="10" t="str">
        <f t="shared" si="3"/>
        <v>HPK</v>
      </c>
      <c r="J85" s="8">
        <v>42.5</v>
      </c>
      <c r="K85" s="8">
        <v>644</v>
      </c>
      <c r="L85" s="4"/>
    </row>
    <row r="86" spans="1:12" x14ac:dyDescent="0.3">
      <c r="A86" s="3" t="s">
        <v>309</v>
      </c>
      <c r="B86" s="4" t="s">
        <v>314</v>
      </c>
      <c r="C86" s="6">
        <v>8.1999999999999993</v>
      </c>
      <c r="D86" s="1" t="s">
        <v>255</v>
      </c>
      <c r="E86" s="1"/>
      <c r="F86" s="9" t="s">
        <v>18</v>
      </c>
      <c r="G86" s="9"/>
      <c r="H86" s="10">
        <f t="shared" si="2"/>
        <v>15.152941176470588</v>
      </c>
      <c r="I86" s="10" t="str">
        <f t="shared" si="3"/>
        <v>HPK</v>
      </c>
      <c r="J86" s="8">
        <v>42.5</v>
      </c>
      <c r="K86" s="8">
        <v>644</v>
      </c>
      <c r="L86" s="4"/>
    </row>
    <row r="87" spans="1:12" x14ac:dyDescent="0.3">
      <c r="A87" s="3" t="s">
        <v>309</v>
      </c>
      <c r="B87" s="4" t="s">
        <v>315</v>
      </c>
      <c r="C87" s="6">
        <v>9.3000000000000007</v>
      </c>
      <c r="D87" s="1" t="s">
        <v>265</v>
      </c>
      <c r="E87" s="1"/>
      <c r="F87" s="9" t="s">
        <v>19</v>
      </c>
      <c r="G87" s="9"/>
      <c r="H87" s="10">
        <f t="shared" si="2"/>
        <v>15.152941176470588</v>
      </c>
      <c r="I87" s="10" t="str">
        <f t="shared" si="3"/>
        <v>HPK</v>
      </c>
      <c r="J87" s="8">
        <v>42.5</v>
      </c>
      <c r="K87" s="8">
        <v>644</v>
      </c>
      <c r="L87" s="4"/>
    </row>
    <row r="88" spans="1:12" x14ac:dyDescent="0.3">
      <c r="A88" s="3" t="s">
        <v>316</v>
      </c>
      <c r="B88" s="4" t="s">
        <v>317</v>
      </c>
      <c r="C88" s="6" t="s">
        <v>318</v>
      </c>
      <c r="D88" s="1" t="s">
        <v>255</v>
      </c>
      <c r="E88" s="1"/>
      <c r="F88" s="9" t="s">
        <v>21</v>
      </c>
      <c r="G88" s="9"/>
      <c r="H88" s="10">
        <f t="shared" si="2"/>
        <v>13.694117647058823</v>
      </c>
      <c r="I88" s="10" t="str">
        <f t="shared" si="3"/>
        <v>HPK</v>
      </c>
      <c r="J88" s="8">
        <v>42.5</v>
      </c>
      <c r="K88" s="8">
        <v>582</v>
      </c>
      <c r="L88" s="4"/>
    </row>
    <row r="89" spans="1:12" x14ac:dyDescent="0.3">
      <c r="A89" s="3" t="s">
        <v>316</v>
      </c>
      <c r="B89" s="4" t="s">
        <v>319</v>
      </c>
      <c r="C89" s="6">
        <v>8.8000000000000007</v>
      </c>
      <c r="D89" s="1" t="s">
        <v>255</v>
      </c>
      <c r="E89" s="1"/>
      <c r="F89" s="9" t="s">
        <v>232</v>
      </c>
      <c r="G89" s="9"/>
      <c r="H89" s="10">
        <f t="shared" si="2"/>
        <v>14.545454545454545</v>
      </c>
      <c r="I89" s="10" t="str">
        <f t="shared" si="3"/>
        <v>HPK</v>
      </c>
      <c r="J89" s="8">
        <v>44</v>
      </c>
      <c r="K89" s="8">
        <v>640</v>
      </c>
      <c r="L89" s="4"/>
    </row>
    <row r="90" spans="1:12" x14ac:dyDescent="0.3">
      <c r="A90" s="3" t="s">
        <v>316</v>
      </c>
      <c r="B90" s="4" t="s">
        <v>320</v>
      </c>
      <c r="C90" s="6">
        <v>8.6999999999999993</v>
      </c>
      <c r="D90" s="1" t="s">
        <v>255</v>
      </c>
      <c r="E90" s="1"/>
      <c r="F90" s="9" t="s">
        <v>36</v>
      </c>
      <c r="G90" s="9"/>
      <c r="H90" s="10">
        <f t="shared" si="2"/>
        <v>14.976744186046512</v>
      </c>
      <c r="I90" s="10" t="str">
        <f t="shared" si="3"/>
        <v>HPK</v>
      </c>
      <c r="J90" s="8">
        <v>43</v>
      </c>
      <c r="K90" s="8">
        <v>644</v>
      </c>
      <c r="L90" s="4"/>
    </row>
    <row r="91" spans="1:12" x14ac:dyDescent="0.3">
      <c r="A91" s="3" t="s">
        <v>316</v>
      </c>
      <c r="B91" s="4" t="s">
        <v>321</v>
      </c>
      <c r="C91" s="6" t="s">
        <v>322</v>
      </c>
      <c r="D91" s="1" t="s">
        <v>255</v>
      </c>
      <c r="E91" s="1"/>
      <c r="F91" s="9" t="s">
        <v>167</v>
      </c>
      <c r="G91" s="9"/>
      <c r="H91" s="10">
        <f t="shared" si="2"/>
        <v>12</v>
      </c>
      <c r="I91" s="10" t="str">
        <f t="shared" si="3"/>
        <v>HPK</v>
      </c>
      <c r="J91" s="8">
        <v>49</v>
      </c>
      <c r="K91" s="8">
        <v>588</v>
      </c>
      <c r="L91" s="4"/>
    </row>
    <row r="92" spans="1:12" x14ac:dyDescent="0.3">
      <c r="A92" s="3" t="s">
        <v>323</v>
      </c>
      <c r="B92" s="4" t="s">
        <v>323</v>
      </c>
      <c r="C92" s="6" t="s">
        <v>318</v>
      </c>
      <c r="D92" s="1" t="s">
        <v>255</v>
      </c>
      <c r="E92" s="1"/>
      <c r="F92" s="9" t="s">
        <v>104</v>
      </c>
      <c r="G92" s="9"/>
      <c r="H92" s="10">
        <f t="shared" si="2"/>
        <v>13.555555555555555</v>
      </c>
      <c r="I92" s="10" t="str">
        <f t="shared" si="3"/>
        <v>HPK</v>
      </c>
      <c r="J92" s="8">
        <v>45</v>
      </c>
      <c r="K92" s="8">
        <v>610</v>
      </c>
      <c r="L92" s="4"/>
    </row>
    <row r="93" spans="1:12" x14ac:dyDescent="0.3">
      <c r="A93" s="3" t="s">
        <v>324</v>
      </c>
      <c r="B93" s="4" t="s">
        <v>325</v>
      </c>
      <c r="C93" s="6">
        <v>8.9</v>
      </c>
      <c r="D93" s="1" t="s">
        <v>255</v>
      </c>
      <c r="E93" s="1"/>
      <c r="F93" s="9" t="s">
        <v>239</v>
      </c>
      <c r="G93" s="9"/>
      <c r="H93" s="10">
        <f t="shared" si="2"/>
        <v>12.631578947368421</v>
      </c>
      <c r="I93" s="10" t="str">
        <f t="shared" si="3"/>
        <v>HPK</v>
      </c>
      <c r="J93" s="8">
        <v>47.5</v>
      </c>
      <c r="K93" s="8">
        <v>600</v>
      </c>
      <c r="L93" s="4"/>
    </row>
    <row r="94" spans="1:12" x14ac:dyDescent="0.3">
      <c r="A94" s="3" t="s">
        <v>326</v>
      </c>
      <c r="B94" s="4" t="s">
        <v>327</v>
      </c>
      <c r="C94" s="6">
        <v>7.7</v>
      </c>
      <c r="D94" s="1" t="s">
        <v>255</v>
      </c>
      <c r="E94" s="1"/>
      <c r="F94" s="9" t="s">
        <v>183</v>
      </c>
      <c r="G94" s="9"/>
      <c r="H94" s="10">
        <f t="shared" si="2"/>
        <v>8.4</v>
      </c>
      <c r="I94" s="10" t="str">
        <f t="shared" si="3"/>
        <v>SK</v>
      </c>
      <c r="J94" s="8">
        <v>50</v>
      </c>
      <c r="K94" s="8">
        <v>420</v>
      </c>
      <c r="L94" s="4"/>
    </row>
    <row r="95" spans="1:12" x14ac:dyDescent="0.3">
      <c r="A95" s="3" t="s">
        <v>326</v>
      </c>
      <c r="B95" s="4" t="s">
        <v>328</v>
      </c>
      <c r="C95" s="6" t="s">
        <v>329</v>
      </c>
      <c r="D95" s="1" t="s">
        <v>255</v>
      </c>
      <c r="E95" s="1"/>
      <c r="F95" s="9" t="s">
        <v>138</v>
      </c>
      <c r="G95" s="9"/>
      <c r="H95" s="10">
        <f t="shared" si="2"/>
        <v>12.340425531914894</v>
      </c>
      <c r="I95" s="10" t="str">
        <f t="shared" si="3"/>
        <v>HPK</v>
      </c>
      <c r="J95" s="8">
        <v>47</v>
      </c>
      <c r="K95" s="8">
        <v>580</v>
      </c>
      <c r="L95" s="4"/>
    </row>
    <row r="96" spans="1:12" x14ac:dyDescent="0.3">
      <c r="A96" s="3" t="s">
        <v>326</v>
      </c>
      <c r="B96" s="4" t="s">
        <v>330</v>
      </c>
      <c r="C96" s="6" t="s">
        <v>329</v>
      </c>
      <c r="D96" s="1" t="s">
        <v>255</v>
      </c>
      <c r="E96" s="1"/>
      <c r="F96" s="9" t="s">
        <v>41</v>
      </c>
      <c r="G96" s="9"/>
      <c r="H96" s="10">
        <f t="shared" si="2"/>
        <v>14.883720930232558</v>
      </c>
      <c r="I96" s="10" t="str">
        <f t="shared" si="3"/>
        <v>HPK</v>
      </c>
      <c r="J96" s="8">
        <v>43</v>
      </c>
      <c r="K96" s="8">
        <v>640</v>
      </c>
      <c r="L96" s="4"/>
    </row>
    <row r="97" spans="1:12" x14ac:dyDescent="0.3">
      <c r="A97" s="3" t="s">
        <v>326</v>
      </c>
      <c r="B97" s="4" t="s">
        <v>331</v>
      </c>
      <c r="C97" s="6">
        <v>8.4</v>
      </c>
      <c r="D97" s="1" t="s">
        <v>255</v>
      </c>
      <c r="E97" s="1"/>
      <c r="F97" s="9" t="s">
        <v>206</v>
      </c>
      <c r="G97" s="9"/>
      <c r="H97" s="10">
        <f t="shared" si="2"/>
        <v>9.6666666666666661</v>
      </c>
      <c r="I97" s="10" t="str">
        <f t="shared" si="3"/>
        <v>FSK</v>
      </c>
      <c r="J97" s="8">
        <v>54</v>
      </c>
      <c r="K97" s="8">
        <v>522</v>
      </c>
      <c r="L97" s="4"/>
    </row>
    <row r="98" spans="1:12" x14ac:dyDescent="0.3">
      <c r="A98" s="3" t="s">
        <v>326</v>
      </c>
      <c r="B98" s="4" t="s">
        <v>332</v>
      </c>
      <c r="C98" s="6">
        <v>8.6999999999999993</v>
      </c>
      <c r="D98" s="1" t="s">
        <v>255</v>
      </c>
      <c r="E98" s="1"/>
      <c r="F98" s="9" t="s">
        <v>139</v>
      </c>
      <c r="G98" s="9"/>
      <c r="H98" s="10">
        <f t="shared" si="2"/>
        <v>12.421052631578947</v>
      </c>
      <c r="I98" s="10" t="str">
        <f t="shared" si="3"/>
        <v>HPK</v>
      </c>
      <c r="J98" s="8">
        <v>47.5</v>
      </c>
      <c r="K98" s="8">
        <v>590</v>
      </c>
      <c r="L98" s="4"/>
    </row>
    <row r="99" spans="1:12" x14ac:dyDescent="0.3">
      <c r="A99" s="3" t="s">
        <v>326</v>
      </c>
      <c r="B99" s="4" t="s">
        <v>333</v>
      </c>
      <c r="C99" s="6">
        <v>10.5</v>
      </c>
      <c r="D99" s="1" t="s">
        <v>265</v>
      </c>
      <c r="E99" s="1"/>
      <c r="F99" s="9" t="s">
        <v>42</v>
      </c>
      <c r="G99" s="9"/>
      <c r="H99" s="10">
        <f t="shared" si="2"/>
        <v>14.883720930232558</v>
      </c>
      <c r="I99" s="10" t="str">
        <f t="shared" si="3"/>
        <v>HPK</v>
      </c>
      <c r="J99" s="8">
        <v>43</v>
      </c>
      <c r="K99" s="8">
        <v>640</v>
      </c>
      <c r="L99" s="4"/>
    </row>
    <row r="100" spans="1:12" x14ac:dyDescent="0.3">
      <c r="A100" s="3" t="s">
        <v>326</v>
      </c>
      <c r="B100" s="4" t="s">
        <v>334</v>
      </c>
      <c r="C100" s="6">
        <v>8.4</v>
      </c>
      <c r="D100" s="1" t="s">
        <v>255</v>
      </c>
      <c r="E100" s="1"/>
      <c r="F100" s="9" t="s">
        <v>43</v>
      </c>
      <c r="G100" s="9"/>
      <c r="H100" s="10">
        <f t="shared" si="2"/>
        <v>14.883720930232558</v>
      </c>
      <c r="I100" s="10" t="str">
        <f t="shared" si="3"/>
        <v>HPK</v>
      </c>
      <c r="J100" s="8">
        <v>43</v>
      </c>
      <c r="K100" s="8">
        <v>640</v>
      </c>
      <c r="L100" s="4"/>
    </row>
    <row r="101" spans="1:12" x14ac:dyDescent="0.3">
      <c r="A101" s="3" t="s">
        <v>335</v>
      </c>
      <c r="B101" s="4" t="s">
        <v>336</v>
      </c>
      <c r="C101" s="6">
        <v>9</v>
      </c>
      <c r="D101" s="1" t="s">
        <v>255</v>
      </c>
      <c r="E101" s="1"/>
      <c r="F101" s="9" t="s">
        <v>165</v>
      </c>
      <c r="G101" s="9"/>
      <c r="H101" s="10">
        <f t="shared" si="2"/>
        <v>12.142857142857142</v>
      </c>
      <c r="I101" s="10" t="str">
        <f t="shared" si="3"/>
        <v>HPK</v>
      </c>
      <c r="J101" s="8">
        <v>49</v>
      </c>
      <c r="K101" s="8">
        <v>595</v>
      </c>
      <c r="L101" s="4"/>
    </row>
    <row r="102" spans="1:12" x14ac:dyDescent="0.3">
      <c r="A102" s="3" t="s">
        <v>335</v>
      </c>
      <c r="B102" s="4" t="s">
        <v>337</v>
      </c>
      <c r="C102" s="6">
        <v>8.6999999999999993</v>
      </c>
      <c r="D102" s="1" t="s">
        <v>255</v>
      </c>
      <c r="E102" s="1"/>
      <c r="F102" s="9" t="s">
        <v>49</v>
      </c>
      <c r="G102" s="9"/>
      <c r="H102" s="10">
        <f t="shared" si="2"/>
        <v>14.744186046511627</v>
      </c>
      <c r="I102" s="10" t="str">
        <f t="shared" si="3"/>
        <v>HPK</v>
      </c>
      <c r="J102" s="8">
        <v>43</v>
      </c>
      <c r="K102" s="8">
        <v>634</v>
      </c>
      <c r="L102" s="4"/>
    </row>
    <row r="103" spans="1:12" x14ac:dyDescent="0.3">
      <c r="A103" s="3" t="s">
        <v>335</v>
      </c>
      <c r="B103" s="4" t="s">
        <v>338</v>
      </c>
      <c r="C103" s="6">
        <v>9.6999999999999993</v>
      </c>
      <c r="D103" s="1" t="s">
        <v>265</v>
      </c>
      <c r="E103" s="1"/>
      <c r="F103" s="9" t="s">
        <v>151</v>
      </c>
      <c r="G103" s="9"/>
      <c r="H103" s="10">
        <f t="shared" si="2"/>
        <v>12.083333333333334</v>
      </c>
      <c r="I103" s="10" t="str">
        <f t="shared" si="3"/>
        <v>HPK</v>
      </c>
      <c r="J103" s="8">
        <v>48</v>
      </c>
      <c r="K103" s="8">
        <v>580</v>
      </c>
      <c r="L103" s="4"/>
    </row>
    <row r="104" spans="1:12" x14ac:dyDescent="0.3">
      <c r="A104" s="3" t="s">
        <v>335</v>
      </c>
      <c r="B104" s="4" t="s">
        <v>339</v>
      </c>
      <c r="C104" s="6">
        <v>8.5</v>
      </c>
      <c r="D104" s="1" t="s">
        <v>255</v>
      </c>
      <c r="E104" s="1"/>
      <c r="F104" s="9" t="s">
        <v>178</v>
      </c>
      <c r="G104" s="9"/>
      <c r="H104" s="10">
        <f t="shared" si="2"/>
        <v>11.6</v>
      </c>
      <c r="I104" s="10" t="str">
        <f t="shared" si="3"/>
        <v>HPK</v>
      </c>
      <c r="J104" s="8">
        <v>50</v>
      </c>
      <c r="K104" s="8">
        <v>580</v>
      </c>
      <c r="L104" s="4"/>
    </row>
    <row r="105" spans="1:12" x14ac:dyDescent="0.3">
      <c r="A105" s="3" t="s">
        <v>335</v>
      </c>
      <c r="B105" s="4" t="s">
        <v>340</v>
      </c>
      <c r="C105" s="6">
        <v>10.7</v>
      </c>
      <c r="D105" s="1" t="s">
        <v>265</v>
      </c>
      <c r="E105" s="1"/>
      <c r="F105" s="9" t="s">
        <v>31</v>
      </c>
      <c r="G105" s="9"/>
      <c r="H105" s="10">
        <f t="shared" si="2"/>
        <v>15.046511627906977</v>
      </c>
      <c r="I105" s="10" t="str">
        <f t="shared" si="3"/>
        <v>HPK</v>
      </c>
      <c r="J105" s="8">
        <v>43</v>
      </c>
      <c r="K105" s="8">
        <v>647</v>
      </c>
      <c r="L105" s="4"/>
    </row>
    <row r="106" spans="1:12" x14ac:dyDescent="0.3">
      <c r="A106" s="3" t="s">
        <v>335</v>
      </c>
      <c r="B106" s="4" t="s">
        <v>341</v>
      </c>
      <c r="C106" s="6" t="s">
        <v>342</v>
      </c>
      <c r="D106" s="1" t="s">
        <v>255</v>
      </c>
      <c r="E106" s="1"/>
      <c r="F106" s="9" t="s">
        <v>132</v>
      </c>
      <c r="G106" s="9"/>
      <c r="H106" s="10">
        <f t="shared" si="2"/>
        <v>13.76595744680851</v>
      </c>
      <c r="I106" s="10" t="str">
        <f t="shared" si="3"/>
        <v>HPK</v>
      </c>
      <c r="J106" s="8">
        <v>47</v>
      </c>
      <c r="K106" s="8">
        <v>647</v>
      </c>
      <c r="L106" s="4"/>
    </row>
    <row r="107" spans="1:12" x14ac:dyDescent="0.3">
      <c r="A107" s="3" t="s">
        <v>335</v>
      </c>
      <c r="B107" s="4" t="s">
        <v>343</v>
      </c>
      <c r="C107" s="6">
        <v>8.5</v>
      </c>
      <c r="D107" s="1" t="s">
        <v>255</v>
      </c>
      <c r="E107" s="1"/>
      <c r="F107" s="9" t="s">
        <v>2</v>
      </c>
      <c r="G107" s="9"/>
      <c r="H107" s="10">
        <f t="shared" si="2"/>
        <v>13.73031496062992</v>
      </c>
      <c r="I107" s="10" t="str">
        <f t="shared" si="3"/>
        <v>HPK</v>
      </c>
      <c r="J107" s="8">
        <v>40.64</v>
      </c>
      <c r="K107" s="8">
        <v>558</v>
      </c>
      <c r="L107" s="4"/>
    </row>
    <row r="108" spans="1:12" x14ac:dyDescent="0.3">
      <c r="A108" s="3" t="s">
        <v>335</v>
      </c>
      <c r="B108" s="4" t="s">
        <v>344</v>
      </c>
      <c r="C108" s="6">
        <v>8.1999999999999993</v>
      </c>
      <c r="D108" s="1" t="s">
        <v>255</v>
      </c>
      <c r="E108" s="1"/>
      <c r="F108" s="9" t="s">
        <v>238</v>
      </c>
      <c r="G108" s="9"/>
      <c r="H108" s="10">
        <f t="shared" si="2"/>
        <v>12.917642051500319</v>
      </c>
      <c r="I108" s="10" t="str">
        <f t="shared" si="3"/>
        <v>HPK</v>
      </c>
      <c r="J108" s="8">
        <v>46.99</v>
      </c>
      <c r="K108" s="8">
        <v>607</v>
      </c>
      <c r="L108" s="4"/>
    </row>
    <row r="109" spans="1:12" x14ac:dyDescent="0.3">
      <c r="A109" s="3" t="s">
        <v>335</v>
      </c>
      <c r="B109" s="4" t="s">
        <v>297</v>
      </c>
      <c r="C109" s="6">
        <v>8.3000000000000007</v>
      </c>
      <c r="D109" s="1" t="s">
        <v>255</v>
      </c>
      <c r="E109" s="1"/>
      <c r="F109" s="9" t="s">
        <v>61</v>
      </c>
      <c r="G109" s="9"/>
      <c r="H109" s="10">
        <f t="shared" si="2"/>
        <v>14.821676702176934</v>
      </c>
      <c r="I109" s="10" t="str">
        <f t="shared" si="3"/>
        <v>HPK</v>
      </c>
      <c r="J109" s="8">
        <v>43.18</v>
      </c>
      <c r="K109" s="8">
        <v>640</v>
      </c>
      <c r="L109" s="4"/>
    </row>
    <row r="110" spans="1:12" x14ac:dyDescent="0.3">
      <c r="A110" s="3" t="s">
        <v>335</v>
      </c>
      <c r="B110" s="4" t="s">
        <v>345</v>
      </c>
      <c r="C110" s="6">
        <v>9.6999999999999993</v>
      </c>
      <c r="D110" s="1" t="s">
        <v>265</v>
      </c>
      <c r="E110" s="1"/>
      <c r="F110" s="9" t="s">
        <v>114</v>
      </c>
      <c r="G110" s="9"/>
      <c r="H110" s="10">
        <f t="shared" si="2"/>
        <v>14.00437636761488</v>
      </c>
      <c r="I110" s="10" t="str">
        <f t="shared" si="3"/>
        <v>HPK</v>
      </c>
      <c r="J110" s="8">
        <v>45.7</v>
      </c>
      <c r="K110" s="8">
        <v>640</v>
      </c>
      <c r="L110" s="4"/>
    </row>
    <row r="111" spans="1:12" x14ac:dyDescent="0.3">
      <c r="A111" s="3" t="s">
        <v>335</v>
      </c>
      <c r="B111" s="4" t="s">
        <v>346</v>
      </c>
      <c r="C111" s="6" t="s">
        <v>347</v>
      </c>
      <c r="D111" s="1" t="s">
        <v>255</v>
      </c>
      <c r="E111" s="1"/>
      <c r="F111" s="9" t="s">
        <v>1</v>
      </c>
      <c r="G111" s="9"/>
      <c r="H111" s="10">
        <f t="shared" si="2"/>
        <v>15.625</v>
      </c>
      <c r="I111" s="10" t="str">
        <f t="shared" si="3"/>
        <v>HPK</v>
      </c>
      <c r="J111" s="8">
        <v>40.64</v>
      </c>
      <c r="K111" s="8">
        <v>635</v>
      </c>
      <c r="L111" s="4"/>
    </row>
    <row r="112" spans="1:12" x14ac:dyDescent="0.3">
      <c r="A112" s="3" t="s">
        <v>335</v>
      </c>
      <c r="B112" s="4" t="s">
        <v>348</v>
      </c>
      <c r="C112" s="6">
        <v>5.3</v>
      </c>
      <c r="D112" s="1" t="s">
        <v>255</v>
      </c>
      <c r="E112" s="1"/>
      <c r="F112" s="9" t="s">
        <v>100</v>
      </c>
      <c r="G112" s="9"/>
      <c r="H112" s="10">
        <f t="shared" si="2"/>
        <v>14.222222222222221</v>
      </c>
      <c r="I112" s="10" t="str">
        <f t="shared" si="3"/>
        <v>HPK</v>
      </c>
      <c r="J112" s="8">
        <v>45</v>
      </c>
      <c r="K112" s="8">
        <v>640</v>
      </c>
      <c r="L112" s="4"/>
    </row>
    <row r="113" spans="1:12" x14ac:dyDescent="0.3">
      <c r="A113" s="3" t="s">
        <v>335</v>
      </c>
      <c r="B113" s="4" t="s">
        <v>349</v>
      </c>
      <c r="C113" s="6">
        <v>8.5</v>
      </c>
      <c r="D113" s="1" t="s">
        <v>255</v>
      </c>
      <c r="E113" s="1"/>
      <c r="F113" s="9" t="s">
        <v>23</v>
      </c>
      <c r="G113" s="9"/>
      <c r="H113" s="10">
        <f t="shared" si="2"/>
        <v>14.988290398126463</v>
      </c>
      <c r="I113" s="10" t="str">
        <f t="shared" si="3"/>
        <v>HPK</v>
      </c>
      <c r="J113" s="8">
        <v>42.7</v>
      </c>
      <c r="K113" s="8">
        <v>640</v>
      </c>
      <c r="L113" s="4"/>
    </row>
    <row r="114" spans="1:12" x14ac:dyDescent="0.3">
      <c r="A114" s="3" t="s">
        <v>335</v>
      </c>
      <c r="B114" s="4" t="s">
        <v>350</v>
      </c>
      <c r="C114" s="6">
        <v>8</v>
      </c>
      <c r="D114" s="1" t="s">
        <v>255</v>
      </c>
      <c r="E114" s="1"/>
      <c r="F114" s="9" t="s">
        <v>73</v>
      </c>
      <c r="G114" s="9"/>
      <c r="H114" s="10">
        <f t="shared" si="2"/>
        <v>15.137614678899082</v>
      </c>
      <c r="I114" s="10" t="str">
        <f t="shared" si="3"/>
        <v>HPK</v>
      </c>
      <c r="J114" s="8">
        <v>43.6</v>
      </c>
      <c r="K114" s="8">
        <v>660</v>
      </c>
      <c r="L114" s="4"/>
    </row>
    <row r="115" spans="1:12" x14ac:dyDescent="0.3">
      <c r="A115" s="3" t="s">
        <v>351</v>
      </c>
      <c r="B115" s="4" t="s">
        <v>352</v>
      </c>
      <c r="C115" s="6"/>
      <c r="D115" s="1" t="s">
        <v>251</v>
      </c>
      <c r="E115" s="1"/>
      <c r="F115" s="9" t="s">
        <v>163</v>
      </c>
      <c r="G115" s="9"/>
      <c r="H115" s="10">
        <f t="shared" si="2"/>
        <v>13.608247422680412</v>
      </c>
      <c r="I115" s="10" t="str">
        <f t="shared" si="3"/>
        <v>HPK</v>
      </c>
      <c r="J115" s="8">
        <v>48.5</v>
      </c>
      <c r="K115" s="8">
        <v>660</v>
      </c>
      <c r="L115" s="4"/>
    </row>
    <row r="116" spans="1:12" x14ac:dyDescent="0.3">
      <c r="A116" s="3" t="s">
        <v>351</v>
      </c>
      <c r="B116" s="4" t="s">
        <v>353</v>
      </c>
      <c r="C116" s="13">
        <f>18*12/22</f>
        <v>9.8181818181818183</v>
      </c>
      <c r="D116" s="1" t="s">
        <v>265</v>
      </c>
      <c r="E116" s="1"/>
      <c r="F116" s="9" t="s">
        <v>29</v>
      </c>
      <c r="G116" s="9"/>
      <c r="H116" s="10">
        <f t="shared" si="2"/>
        <v>15.325581395348838</v>
      </c>
      <c r="I116" s="10" t="str">
        <f t="shared" si="3"/>
        <v>HPK</v>
      </c>
      <c r="J116" s="8">
        <v>43</v>
      </c>
      <c r="K116" s="8">
        <v>659</v>
      </c>
      <c r="L116" s="4"/>
    </row>
    <row r="117" spans="1:12" x14ac:dyDescent="0.3">
      <c r="A117" s="3" t="s">
        <v>351</v>
      </c>
      <c r="B117" s="4" t="s">
        <v>354</v>
      </c>
      <c r="C117" s="6">
        <v>6.1</v>
      </c>
      <c r="D117" s="1" t="s">
        <v>255</v>
      </c>
      <c r="E117" s="1"/>
      <c r="F117" s="9" t="s">
        <v>144</v>
      </c>
      <c r="G117" s="9"/>
      <c r="H117" s="10">
        <f t="shared" si="2"/>
        <v>12.791666666666666</v>
      </c>
      <c r="I117" s="10" t="str">
        <f t="shared" si="3"/>
        <v>HPK</v>
      </c>
      <c r="J117" s="8">
        <v>48</v>
      </c>
      <c r="K117" s="8">
        <v>614</v>
      </c>
      <c r="L117" s="4"/>
    </row>
    <row r="118" spans="1:12" x14ac:dyDescent="0.3">
      <c r="A118" s="3" t="s">
        <v>351</v>
      </c>
      <c r="B118" s="4" t="s">
        <v>355</v>
      </c>
      <c r="C118" s="6" t="s">
        <v>322</v>
      </c>
      <c r="D118" s="1" t="s">
        <v>255</v>
      </c>
      <c r="E118" s="1"/>
      <c r="F118" s="9" t="s">
        <v>81</v>
      </c>
      <c r="G118" s="9"/>
      <c r="H118" s="10">
        <f t="shared" si="2"/>
        <v>14.590909090909092</v>
      </c>
      <c r="I118" s="10" t="str">
        <f t="shared" si="3"/>
        <v>HPK</v>
      </c>
      <c r="J118" s="8">
        <v>44</v>
      </c>
      <c r="K118" s="8">
        <v>642</v>
      </c>
      <c r="L118" s="4"/>
    </row>
    <row r="119" spans="1:12" x14ac:dyDescent="0.3">
      <c r="A119" s="9" t="s">
        <v>351</v>
      </c>
      <c r="B119" s="9" t="s">
        <v>632</v>
      </c>
      <c r="C119" s="10">
        <v>7.1</v>
      </c>
      <c r="D119" s="10" t="s">
        <v>255</v>
      </c>
      <c r="E119" s="1"/>
      <c r="F119" s="9" t="s">
        <v>51</v>
      </c>
      <c r="G119" s="9"/>
      <c r="H119" s="10">
        <f t="shared" si="2"/>
        <v>14.604651162790697</v>
      </c>
      <c r="I119" s="10" t="str">
        <f t="shared" si="3"/>
        <v>HPK</v>
      </c>
      <c r="J119" s="8">
        <v>43</v>
      </c>
      <c r="K119" s="8">
        <v>628</v>
      </c>
      <c r="L119" s="4"/>
    </row>
    <row r="120" spans="1:12" x14ac:dyDescent="0.3">
      <c r="A120" s="9" t="s">
        <v>633</v>
      </c>
      <c r="B120" s="9" t="s">
        <v>634</v>
      </c>
      <c r="C120" s="10">
        <v>7.2666666666666666</v>
      </c>
      <c r="D120" s="10" t="s">
        <v>255</v>
      </c>
      <c r="E120" s="1"/>
      <c r="F120" s="9" t="s">
        <v>44</v>
      </c>
      <c r="G120" s="9"/>
      <c r="H120" s="10">
        <f t="shared" si="2"/>
        <v>14.883720930232558</v>
      </c>
      <c r="I120" s="10" t="str">
        <f t="shared" si="3"/>
        <v>HPK</v>
      </c>
      <c r="J120" s="8">
        <v>43</v>
      </c>
      <c r="K120" s="8">
        <v>640</v>
      </c>
      <c r="L120" s="4"/>
    </row>
    <row r="121" spans="1:12" x14ac:dyDescent="0.3">
      <c r="A121" s="3" t="s">
        <v>351</v>
      </c>
      <c r="B121" s="4" t="s">
        <v>356</v>
      </c>
      <c r="C121" s="13">
        <f>16*12/23</f>
        <v>8.3478260869565215</v>
      </c>
      <c r="D121" s="12" t="s">
        <v>255</v>
      </c>
      <c r="E121" s="1"/>
      <c r="F121" s="9" t="s">
        <v>82</v>
      </c>
      <c r="G121" s="9"/>
      <c r="H121" s="10">
        <f t="shared" si="2"/>
        <v>14.090909090909092</v>
      </c>
      <c r="I121" s="10" t="str">
        <f t="shared" si="3"/>
        <v>HPK</v>
      </c>
      <c r="J121" s="8">
        <v>44</v>
      </c>
      <c r="K121" s="8">
        <v>620</v>
      </c>
      <c r="L121" s="4"/>
    </row>
    <row r="122" spans="1:12" x14ac:dyDescent="0.3">
      <c r="A122" s="3" t="s">
        <v>351</v>
      </c>
      <c r="B122" s="4" t="s">
        <v>357</v>
      </c>
      <c r="C122" s="6">
        <v>10.5</v>
      </c>
      <c r="D122" s="1" t="s">
        <v>265</v>
      </c>
      <c r="E122" s="1"/>
      <c r="F122" s="9" t="s">
        <v>120</v>
      </c>
      <c r="G122" s="9"/>
      <c r="H122" s="10">
        <f t="shared" si="2"/>
        <v>13.478260869565217</v>
      </c>
      <c r="I122" s="10" t="str">
        <f t="shared" si="3"/>
        <v>HPK</v>
      </c>
      <c r="J122" s="8">
        <v>46</v>
      </c>
      <c r="K122" s="8">
        <v>620</v>
      </c>
      <c r="L122" s="4"/>
    </row>
    <row r="123" spans="1:12" x14ac:dyDescent="0.3">
      <c r="A123" s="3" t="s">
        <v>351</v>
      </c>
      <c r="B123" s="4" t="s">
        <v>358</v>
      </c>
      <c r="C123" s="13">
        <f>18*12/21.25</f>
        <v>10.164705882352941</v>
      </c>
      <c r="D123" s="1" t="s">
        <v>265</v>
      </c>
      <c r="E123" s="1"/>
      <c r="F123" s="9" t="s">
        <v>152</v>
      </c>
      <c r="G123" s="9"/>
      <c r="H123" s="10">
        <f t="shared" si="2"/>
        <v>12.083333333333334</v>
      </c>
      <c r="I123" s="10" t="str">
        <f t="shared" si="3"/>
        <v>HPK</v>
      </c>
      <c r="J123" s="8">
        <v>48</v>
      </c>
      <c r="K123" s="8">
        <v>580</v>
      </c>
      <c r="L123" s="4"/>
    </row>
    <row r="124" spans="1:12" x14ac:dyDescent="0.3">
      <c r="A124" s="9" t="s">
        <v>633</v>
      </c>
      <c r="B124" s="9" t="s">
        <v>635</v>
      </c>
      <c r="C124" s="10">
        <v>11.465346534653465</v>
      </c>
      <c r="D124" s="10" t="s">
        <v>251</v>
      </c>
      <c r="E124" s="1"/>
      <c r="F124" s="9" t="s">
        <v>14</v>
      </c>
      <c r="G124" s="9"/>
      <c r="H124" s="10">
        <f t="shared" si="2"/>
        <v>15.238095238095237</v>
      </c>
      <c r="I124" s="10" t="str">
        <f t="shared" si="3"/>
        <v>HPK</v>
      </c>
      <c r="J124" s="8">
        <v>42</v>
      </c>
      <c r="K124" s="8">
        <v>640</v>
      </c>
      <c r="L124" s="4"/>
    </row>
    <row r="125" spans="1:12" x14ac:dyDescent="0.3">
      <c r="A125" s="3" t="s">
        <v>351</v>
      </c>
      <c r="B125" s="4" t="s">
        <v>359</v>
      </c>
      <c r="C125" s="6"/>
      <c r="D125" s="1" t="s">
        <v>251</v>
      </c>
      <c r="E125" s="1"/>
      <c r="F125" s="9" t="s">
        <v>32</v>
      </c>
      <c r="G125" s="9"/>
      <c r="H125" s="10">
        <f t="shared" si="2"/>
        <v>15</v>
      </c>
      <c r="I125" s="10" t="str">
        <f t="shared" si="3"/>
        <v>HPK</v>
      </c>
      <c r="J125" s="8">
        <v>43</v>
      </c>
      <c r="K125" s="8">
        <v>645</v>
      </c>
      <c r="L125" s="4"/>
    </row>
    <row r="126" spans="1:12" x14ac:dyDescent="0.3">
      <c r="A126" s="9" t="s">
        <v>633</v>
      </c>
      <c r="B126" s="9" t="s">
        <v>636</v>
      </c>
      <c r="C126" s="10">
        <v>13.465116279069768</v>
      </c>
      <c r="D126" s="10" t="s">
        <v>251</v>
      </c>
      <c r="E126" s="1"/>
      <c r="F126" s="9" t="s">
        <v>197</v>
      </c>
      <c r="G126" s="9"/>
      <c r="H126" s="10">
        <f t="shared" si="2"/>
        <v>11.047619047619047</v>
      </c>
      <c r="I126" s="10" t="str">
        <f t="shared" si="3"/>
        <v>HPK</v>
      </c>
      <c r="J126" s="8">
        <v>52.5</v>
      </c>
      <c r="K126" s="8">
        <v>580</v>
      </c>
      <c r="L126" s="4"/>
    </row>
    <row r="127" spans="1:12" x14ac:dyDescent="0.3">
      <c r="A127" s="3" t="s">
        <v>351</v>
      </c>
      <c r="B127" s="4" t="s">
        <v>360</v>
      </c>
      <c r="C127" s="10">
        <v>14.71</v>
      </c>
      <c r="D127" s="1" t="s">
        <v>251</v>
      </c>
      <c r="E127" s="1"/>
      <c r="F127" s="9" t="s">
        <v>161</v>
      </c>
      <c r="G127" s="9"/>
      <c r="H127" s="10">
        <f t="shared" si="2"/>
        <v>8.3333333333333339</v>
      </c>
      <c r="I127" s="10" t="str">
        <f t="shared" si="3"/>
        <v>SK</v>
      </c>
      <c r="J127" s="8">
        <v>48</v>
      </c>
      <c r="K127" s="8">
        <v>400</v>
      </c>
      <c r="L127" s="4"/>
    </row>
    <row r="128" spans="1:12" x14ac:dyDescent="0.3">
      <c r="A128" s="3" t="s">
        <v>351</v>
      </c>
      <c r="B128" s="4" t="s">
        <v>361</v>
      </c>
      <c r="C128" s="10">
        <v>14.92</v>
      </c>
      <c r="D128" s="1" t="s">
        <v>251</v>
      </c>
      <c r="E128" s="1"/>
      <c r="F128" s="9" t="s">
        <v>164</v>
      </c>
      <c r="G128" s="9"/>
      <c r="H128" s="10">
        <f t="shared" si="2"/>
        <v>9.4226804123711343</v>
      </c>
      <c r="I128" s="10" t="str">
        <f t="shared" si="3"/>
        <v>FSK</v>
      </c>
      <c r="J128" s="8">
        <v>48.5</v>
      </c>
      <c r="K128" s="8">
        <v>457</v>
      </c>
      <c r="L128" s="4"/>
    </row>
    <row r="129" spans="1:12" x14ac:dyDescent="0.3">
      <c r="A129" s="3" t="s">
        <v>351</v>
      </c>
      <c r="B129" s="4" t="s">
        <v>649</v>
      </c>
      <c r="C129" s="13">
        <f>16*12/23</f>
        <v>8.3478260869565215</v>
      </c>
      <c r="D129" s="12" t="s">
        <v>255</v>
      </c>
      <c r="E129" s="1"/>
      <c r="F129" s="9" t="s">
        <v>88</v>
      </c>
      <c r="G129" s="9"/>
      <c r="H129" s="10">
        <f t="shared" si="2"/>
        <v>13.409090909090908</v>
      </c>
      <c r="I129" s="10" t="str">
        <f t="shared" si="3"/>
        <v>HPK</v>
      </c>
      <c r="J129" s="8">
        <v>44</v>
      </c>
      <c r="K129" s="8">
        <v>590</v>
      </c>
      <c r="L129" s="4"/>
    </row>
    <row r="130" spans="1:12" x14ac:dyDescent="0.3">
      <c r="A130" s="3" t="s">
        <v>362</v>
      </c>
      <c r="B130" s="4" t="s">
        <v>363</v>
      </c>
      <c r="C130" s="6">
        <v>8.1</v>
      </c>
      <c r="D130" s="1" t="s">
        <v>255</v>
      </c>
      <c r="E130" s="1"/>
      <c r="F130" s="9" t="s">
        <v>95</v>
      </c>
      <c r="G130" s="9"/>
      <c r="H130" s="10">
        <f t="shared" si="2"/>
        <v>13.258426966292134</v>
      </c>
      <c r="I130" s="10" t="str">
        <f t="shared" si="3"/>
        <v>HPK</v>
      </c>
      <c r="J130" s="8">
        <v>44.5</v>
      </c>
      <c r="K130" s="8">
        <v>590</v>
      </c>
      <c r="L130" s="4"/>
    </row>
    <row r="131" spans="1:12" x14ac:dyDescent="0.3">
      <c r="A131" s="3" t="s">
        <v>362</v>
      </c>
      <c r="B131" s="4" t="s">
        <v>364</v>
      </c>
      <c r="C131" s="6">
        <v>9</v>
      </c>
      <c r="D131" s="1" t="s">
        <v>255</v>
      </c>
      <c r="E131" s="1"/>
      <c r="F131" s="9" t="s">
        <v>236</v>
      </c>
      <c r="G131" s="9"/>
      <c r="H131" s="10">
        <f t="shared" si="2"/>
        <v>12.967032967032967</v>
      </c>
      <c r="I131" s="10" t="str">
        <f t="shared" si="3"/>
        <v>HPK</v>
      </c>
      <c r="J131" s="8">
        <v>45.5</v>
      </c>
      <c r="K131" s="8">
        <v>590</v>
      </c>
      <c r="L131" s="4"/>
    </row>
    <row r="132" spans="1:12" x14ac:dyDescent="0.3">
      <c r="A132" s="9" t="s">
        <v>198</v>
      </c>
      <c r="B132" s="9"/>
      <c r="C132" s="10">
        <v>11.132075471698114</v>
      </c>
      <c r="D132" s="10" t="s">
        <v>251</v>
      </c>
      <c r="E132" s="1"/>
      <c r="F132" s="9" t="s">
        <v>57</v>
      </c>
      <c r="G132" s="9"/>
      <c r="H132" s="10">
        <f t="shared" si="2"/>
        <v>13.953488372093023</v>
      </c>
      <c r="I132" s="10" t="str">
        <f t="shared" si="3"/>
        <v>HPK</v>
      </c>
      <c r="J132" s="8">
        <v>43</v>
      </c>
      <c r="K132" s="8">
        <v>600</v>
      </c>
      <c r="L132" s="4"/>
    </row>
    <row r="133" spans="1:12" x14ac:dyDescent="0.3">
      <c r="A133" s="9" t="s">
        <v>182</v>
      </c>
      <c r="B133" s="9"/>
      <c r="C133" s="10">
        <v>8.4</v>
      </c>
      <c r="D133" s="10" t="s">
        <v>255</v>
      </c>
      <c r="E133" s="1"/>
      <c r="F133" s="9" t="s">
        <v>5</v>
      </c>
      <c r="G133" s="9"/>
      <c r="H133" s="10">
        <f t="shared" si="2"/>
        <v>14.390243902439025</v>
      </c>
      <c r="I133" s="10" t="str">
        <f t="shared" si="3"/>
        <v>HPK</v>
      </c>
      <c r="J133" s="8">
        <v>41</v>
      </c>
      <c r="K133" s="8">
        <v>590</v>
      </c>
      <c r="L133" s="4"/>
    </row>
    <row r="134" spans="1:12" x14ac:dyDescent="0.3">
      <c r="A134" s="9" t="s">
        <v>20</v>
      </c>
      <c r="B134" s="9"/>
      <c r="C134" s="10">
        <v>15.152941176470588</v>
      </c>
      <c r="D134" s="10" t="s">
        <v>251</v>
      </c>
      <c r="E134" s="1"/>
      <c r="F134" s="9" t="s">
        <v>169</v>
      </c>
      <c r="G134" s="9"/>
      <c r="H134" s="10">
        <f t="shared" ref="H134:H197" si="4">K134/J134</f>
        <v>11.836734693877551</v>
      </c>
      <c r="I134" s="10" t="str">
        <f t="shared" si="3"/>
        <v>HPK</v>
      </c>
      <c r="J134" s="8">
        <v>49</v>
      </c>
      <c r="K134" s="8">
        <v>580</v>
      </c>
      <c r="L134" s="4"/>
    </row>
    <row r="135" spans="1:12" x14ac:dyDescent="0.3">
      <c r="A135" s="9" t="s">
        <v>18</v>
      </c>
      <c r="B135" s="9"/>
      <c r="C135" s="10">
        <v>15.152941176470588</v>
      </c>
      <c r="D135" s="10" t="s">
        <v>251</v>
      </c>
      <c r="E135" s="1"/>
      <c r="F135" s="9" t="s">
        <v>214</v>
      </c>
      <c r="G135" s="9"/>
      <c r="H135" s="10">
        <f t="shared" si="4"/>
        <v>10.45045045045045</v>
      </c>
      <c r="I135" s="10" t="str">
        <f t="shared" ref="I135:I198" si="5">IF(H135&lt;9.25,"SK",IF(H135&gt;10.99,"HPK","FSK"))</f>
        <v>FSK</v>
      </c>
      <c r="J135" s="8">
        <v>55.5</v>
      </c>
      <c r="K135" s="8">
        <v>580</v>
      </c>
      <c r="L135" s="4"/>
    </row>
    <row r="136" spans="1:12" x14ac:dyDescent="0.3">
      <c r="A136" s="9" t="s">
        <v>19</v>
      </c>
      <c r="B136" s="9"/>
      <c r="C136" s="10">
        <v>15.152941176470588</v>
      </c>
      <c r="D136" s="10" t="s">
        <v>251</v>
      </c>
      <c r="E136" s="1"/>
      <c r="F136" s="9" t="s">
        <v>229</v>
      </c>
      <c r="G136" s="9"/>
      <c r="H136" s="10" t="e">
        <f t="shared" si="4"/>
        <v>#VALUE!</v>
      </c>
      <c r="I136" s="10" t="e">
        <f t="shared" si="5"/>
        <v>#VALUE!</v>
      </c>
      <c r="J136" s="8" t="s">
        <v>230</v>
      </c>
      <c r="K136" s="8" t="s">
        <v>231</v>
      </c>
      <c r="L136" s="4"/>
    </row>
    <row r="137" spans="1:12" x14ac:dyDescent="0.3">
      <c r="A137" s="9" t="s">
        <v>21</v>
      </c>
      <c r="B137" s="9"/>
      <c r="C137" s="10">
        <v>13.694117647058823</v>
      </c>
      <c r="D137" s="10" t="s">
        <v>251</v>
      </c>
      <c r="E137" s="1"/>
      <c r="F137" s="9" t="s">
        <v>213</v>
      </c>
      <c r="G137" s="9"/>
      <c r="H137" s="10">
        <f t="shared" si="4"/>
        <v>9.2727272727272734</v>
      </c>
      <c r="I137" s="10" t="str">
        <f t="shared" si="5"/>
        <v>FSK</v>
      </c>
      <c r="J137" s="8">
        <v>55</v>
      </c>
      <c r="K137" s="8">
        <v>510</v>
      </c>
      <c r="L137" s="4"/>
    </row>
    <row r="138" spans="1:12" x14ac:dyDescent="0.3">
      <c r="A138" s="9" t="s">
        <v>232</v>
      </c>
      <c r="B138" s="9"/>
      <c r="C138" s="10">
        <v>14.545454545454545</v>
      </c>
      <c r="D138" s="10" t="s">
        <v>251</v>
      </c>
      <c r="E138" s="1"/>
      <c r="F138" s="9" t="s">
        <v>196</v>
      </c>
      <c r="G138" s="9"/>
      <c r="H138" s="10">
        <f t="shared" si="4"/>
        <v>10</v>
      </c>
      <c r="I138" s="10" t="str">
        <f t="shared" si="5"/>
        <v>FSK</v>
      </c>
      <c r="J138" s="8">
        <v>52</v>
      </c>
      <c r="K138" s="8">
        <v>520</v>
      </c>
      <c r="L138" s="4"/>
    </row>
    <row r="139" spans="1:12" x14ac:dyDescent="0.3">
      <c r="A139" s="9" t="s">
        <v>36</v>
      </c>
      <c r="B139" s="9"/>
      <c r="C139" s="10">
        <v>14.976744186046512</v>
      </c>
      <c r="D139" s="10" t="s">
        <v>251</v>
      </c>
      <c r="E139" s="1"/>
      <c r="F139" s="9" t="s">
        <v>126</v>
      </c>
      <c r="G139" s="9"/>
      <c r="H139" s="10">
        <f t="shared" si="4"/>
        <v>11.956521739130435</v>
      </c>
      <c r="I139" s="10" t="str">
        <f t="shared" si="5"/>
        <v>HPK</v>
      </c>
      <c r="J139" s="8">
        <v>46</v>
      </c>
      <c r="K139" s="8">
        <v>550</v>
      </c>
      <c r="L139" s="4"/>
    </row>
    <row r="140" spans="1:12" x14ac:dyDescent="0.3">
      <c r="A140" s="9" t="s">
        <v>167</v>
      </c>
      <c r="B140" s="9"/>
      <c r="C140" s="10">
        <v>12</v>
      </c>
      <c r="D140" s="10" t="s">
        <v>251</v>
      </c>
      <c r="E140" s="1"/>
      <c r="F140" s="9" t="s">
        <v>109</v>
      </c>
      <c r="G140" s="9"/>
      <c r="H140" s="10">
        <f t="shared" si="4"/>
        <v>12.444444444444445</v>
      </c>
      <c r="I140" s="10" t="str">
        <f t="shared" si="5"/>
        <v>HPK</v>
      </c>
      <c r="J140" s="8">
        <v>45</v>
      </c>
      <c r="K140" s="8">
        <v>560</v>
      </c>
      <c r="L140" s="4"/>
    </row>
    <row r="141" spans="1:12" x14ac:dyDescent="0.3">
      <c r="A141" s="9" t="s">
        <v>104</v>
      </c>
      <c r="B141" s="9"/>
      <c r="C141" s="10">
        <v>13.555555555555555</v>
      </c>
      <c r="D141" s="10" t="s">
        <v>251</v>
      </c>
      <c r="E141" s="1"/>
      <c r="F141" s="9" t="s">
        <v>111</v>
      </c>
      <c r="G141" s="9"/>
      <c r="H141" s="10">
        <f t="shared" si="4"/>
        <v>12.444444444444445</v>
      </c>
      <c r="I141" s="10" t="str">
        <f t="shared" si="5"/>
        <v>HPK</v>
      </c>
      <c r="J141" s="8">
        <v>45</v>
      </c>
      <c r="K141" s="8">
        <v>560</v>
      </c>
      <c r="L141" s="4"/>
    </row>
    <row r="142" spans="1:12" x14ac:dyDescent="0.3">
      <c r="A142" s="9" t="s">
        <v>239</v>
      </c>
      <c r="B142" s="9"/>
      <c r="C142" s="10">
        <v>12.631578947368421</v>
      </c>
      <c r="D142" s="10" t="s">
        <v>251</v>
      </c>
      <c r="E142" s="1"/>
      <c r="F142" s="9" t="s">
        <v>110</v>
      </c>
      <c r="G142" s="9"/>
      <c r="H142" s="10">
        <f t="shared" si="4"/>
        <v>12.444444444444445</v>
      </c>
      <c r="I142" s="10" t="str">
        <f t="shared" si="5"/>
        <v>HPK</v>
      </c>
      <c r="J142" s="8">
        <v>45</v>
      </c>
      <c r="K142" s="8">
        <v>560</v>
      </c>
      <c r="L142" s="4"/>
    </row>
    <row r="143" spans="1:12" x14ac:dyDescent="0.3">
      <c r="A143" s="3" t="s">
        <v>365</v>
      </c>
      <c r="B143" s="4" t="s">
        <v>366</v>
      </c>
      <c r="C143" s="6" t="s">
        <v>342</v>
      </c>
      <c r="D143" s="1" t="s">
        <v>255</v>
      </c>
      <c r="E143" s="1"/>
      <c r="F143" s="9" t="s">
        <v>15</v>
      </c>
      <c r="G143" s="9"/>
      <c r="H143" s="10">
        <f t="shared" si="4"/>
        <v>15.238095238095237</v>
      </c>
      <c r="I143" s="10" t="str">
        <f t="shared" si="5"/>
        <v>HPK</v>
      </c>
      <c r="J143" s="8">
        <v>42</v>
      </c>
      <c r="K143" s="8">
        <v>640</v>
      </c>
      <c r="L143" s="4"/>
    </row>
    <row r="144" spans="1:12" x14ac:dyDescent="0.3">
      <c r="A144" s="3" t="s">
        <v>367</v>
      </c>
      <c r="B144" s="4" t="s">
        <v>368</v>
      </c>
      <c r="C144" s="6">
        <v>7.5</v>
      </c>
      <c r="D144" s="1" t="s">
        <v>255</v>
      </c>
      <c r="E144" s="1"/>
      <c r="F144" s="9" t="s">
        <v>101</v>
      </c>
      <c r="G144" s="9"/>
      <c r="H144" s="10">
        <f t="shared" si="4"/>
        <v>14.222222222222221</v>
      </c>
      <c r="I144" s="10" t="str">
        <f t="shared" si="5"/>
        <v>HPK</v>
      </c>
      <c r="J144" s="8">
        <v>45</v>
      </c>
      <c r="K144" s="8">
        <v>640</v>
      </c>
      <c r="L144" s="4"/>
    </row>
    <row r="145" spans="1:12" x14ac:dyDescent="0.3">
      <c r="A145" s="3" t="s">
        <v>369</v>
      </c>
      <c r="B145" s="4" t="s">
        <v>370</v>
      </c>
      <c r="C145" s="6" t="s">
        <v>371</v>
      </c>
      <c r="D145" s="1" t="s">
        <v>251</v>
      </c>
      <c r="E145" s="1"/>
      <c r="F145" s="9" t="s">
        <v>212</v>
      </c>
      <c r="G145" s="9"/>
      <c r="H145" s="10">
        <f t="shared" si="4"/>
        <v>9.454545454545455</v>
      </c>
      <c r="I145" s="10" t="str">
        <f t="shared" si="5"/>
        <v>FSK</v>
      </c>
      <c r="J145" s="8">
        <v>55</v>
      </c>
      <c r="K145" s="8">
        <v>520</v>
      </c>
      <c r="L145" s="4"/>
    </row>
    <row r="146" spans="1:12" x14ac:dyDescent="0.3">
      <c r="A146" s="3" t="s">
        <v>369</v>
      </c>
      <c r="B146" s="4" t="s">
        <v>369</v>
      </c>
      <c r="C146" s="6" t="s">
        <v>342</v>
      </c>
      <c r="D146" s="1" t="s">
        <v>255</v>
      </c>
      <c r="E146" s="1"/>
      <c r="F146" s="9" t="s">
        <v>233</v>
      </c>
      <c r="G146" s="9"/>
      <c r="H146" s="10">
        <f t="shared" si="4"/>
        <v>14.545454545454545</v>
      </c>
      <c r="I146" s="10" t="str">
        <f t="shared" si="5"/>
        <v>HPK</v>
      </c>
      <c r="J146" s="8">
        <v>44</v>
      </c>
      <c r="K146" s="8">
        <v>640</v>
      </c>
      <c r="L146" s="4"/>
    </row>
    <row r="147" spans="1:12" x14ac:dyDescent="0.3">
      <c r="A147" s="3" t="s">
        <v>369</v>
      </c>
      <c r="B147" s="4" t="s">
        <v>372</v>
      </c>
      <c r="C147" s="6" t="s">
        <v>373</v>
      </c>
      <c r="D147" s="1" t="s">
        <v>251</v>
      </c>
      <c r="E147" s="1"/>
      <c r="F147" s="9" t="s">
        <v>140</v>
      </c>
      <c r="G147" s="9"/>
      <c r="H147" s="10">
        <f t="shared" si="4"/>
        <v>13.333333333333334</v>
      </c>
      <c r="I147" s="10" t="str">
        <f t="shared" si="5"/>
        <v>HPK</v>
      </c>
      <c r="J147" s="8">
        <v>48</v>
      </c>
      <c r="K147" s="8">
        <v>640</v>
      </c>
      <c r="L147" s="4"/>
    </row>
    <row r="148" spans="1:12" x14ac:dyDescent="0.3">
      <c r="A148" s="3" t="s">
        <v>369</v>
      </c>
      <c r="B148" s="4" t="s">
        <v>374</v>
      </c>
      <c r="C148" s="6" t="s">
        <v>375</v>
      </c>
      <c r="D148" s="1" t="s">
        <v>251</v>
      </c>
      <c r="E148" s="1"/>
      <c r="F148" s="9" t="s">
        <v>9</v>
      </c>
      <c r="G148" s="9"/>
      <c r="H148" s="10">
        <f t="shared" si="4"/>
        <v>15.714285714285714</v>
      </c>
      <c r="I148" s="10" t="str">
        <f t="shared" si="5"/>
        <v>HPK</v>
      </c>
      <c r="J148" s="8">
        <v>42</v>
      </c>
      <c r="K148" s="8">
        <v>660</v>
      </c>
      <c r="L148" s="4"/>
    </row>
    <row r="149" spans="1:12" x14ac:dyDescent="0.3">
      <c r="A149" s="3" t="s">
        <v>376</v>
      </c>
      <c r="B149" s="4" t="s">
        <v>366</v>
      </c>
      <c r="C149" s="6"/>
      <c r="D149" s="1" t="s">
        <v>255</v>
      </c>
      <c r="E149" s="1"/>
      <c r="F149" s="9" t="s">
        <v>176</v>
      </c>
      <c r="G149" s="9"/>
      <c r="H149" s="10">
        <f t="shared" si="4"/>
        <v>12</v>
      </c>
      <c r="I149" s="10" t="str">
        <f t="shared" si="5"/>
        <v>HPK</v>
      </c>
      <c r="J149" s="8">
        <v>50</v>
      </c>
      <c r="K149" s="8">
        <v>600</v>
      </c>
      <c r="L149" s="4"/>
    </row>
    <row r="150" spans="1:12" x14ac:dyDescent="0.3">
      <c r="A150" s="3" t="s">
        <v>377</v>
      </c>
      <c r="B150" s="4" t="s">
        <v>378</v>
      </c>
      <c r="C150" s="6">
        <v>8.4</v>
      </c>
      <c r="D150" s="1" t="s">
        <v>255</v>
      </c>
      <c r="E150" s="1"/>
      <c r="F150" s="9" t="s">
        <v>208</v>
      </c>
      <c r="G150" s="9"/>
      <c r="H150" s="10">
        <f t="shared" si="4"/>
        <v>9.3518518518518512</v>
      </c>
      <c r="I150" s="10" t="str">
        <f t="shared" si="5"/>
        <v>FSK</v>
      </c>
      <c r="J150" s="8">
        <v>54</v>
      </c>
      <c r="K150" s="8">
        <v>505</v>
      </c>
      <c r="L150" s="4"/>
    </row>
    <row r="151" spans="1:12" x14ac:dyDescent="0.3">
      <c r="A151" s="3" t="s">
        <v>377</v>
      </c>
      <c r="B151" s="4" t="s">
        <v>379</v>
      </c>
      <c r="C151" s="6">
        <v>8.1999999999999993</v>
      </c>
      <c r="D151" s="1" t="s">
        <v>255</v>
      </c>
      <c r="E151" s="1"/>
      <c r="F151" s="9" t="s">
        <v>203</v>
      </c>
      <c r="G151" s="9"/>
      <c r="H151" s="10">
        <f t="shared" si="4"/>
        <v>10.185185185185185</v>
      </c>
      <c r="I151" s="10" t="str">
        <f t="shared" si="5"/>
        <v>FSK</v>
      </c>
      <c r="J151" s="8">
        <v>54</v>
      </c>
      <c r="K151" s="8">
        <v>550</v>
      </c>
      <c r="L151" s="4"/>
    </row>
    <row r="152" spans="1:12" x14ac:dyDescent="0.3">
      <c r="A152" s="3" t="s">
        <v>380</v>
      </c>
      <c r="B152" s="4" t="s">
        <v>381</v>
      </c>
      <c r="C152" s="6">
        <v>5.5</v>
      </c>
      <c r="D152" s="1" t="s">
        <v>255</v>
      </c>
      <c r="E152" s="1"/>
      <c r="F152" s="9" t="s">
        <v>52</v>
      </c>
      <c r="G152" s="9"/>
      <c r="H152" s="10">
        <f t="shared" si="4"/>
        <v>14.534883720930232</v>
      </c>
      <c r="I152" s="10" t="str">
        <f t="shared" si="5"/>
        <v>HPK</v>
      </c>
      <c r="J152" s="8">
        <v>43</v>
      </c>
      <c r="K152" s="8">
        <v>625</v>
      </c>
      <c r="L152" s="4"/>
    </row>
    <row r="153" spans="1:12" x14ac:dyDescent="0.3">
      <c r="A153" s="3" t="s">
        <v>382</v>
      </c>
      <c r="B153" s="4" t="s">
        <v>383</v>
      </c>
      <c r="C153" s="6">
        <v>10.9</v>
      </c>
      <c r="D153" s="1" t="s">
        <v>265</v>
      </c>
      <c r="E153" s="1"/>
      <c r="F153" s="9" t="s">
        <v>45</v>
      </c>
      <c r="G153" s="9"/>
      <c r="H153" s="10">
        <f t="shared" si="4"/>
        <v>14.883720930232558</v>
      </c>
      <c r="I153" s="10" t="str">
        <f t="shared" si="5"/>
        <v>HPK</v>
      </c>
      <c r="J153" s="8">
        <v>43</v>
      </c>
      <c r="K153" s="8">
        <v>640</v>
      </c>
      <c r="L153" s="4"/>
    </row>
    <row r="154" spans="1:12" x14ac:dyDescent="0.3">
      <c r="A154" s="3" t="s">
        <v>384</v>
      </c>
      <c r="B154" s="4" t="s">
        <v>384</v>
      </c>
      <c r="C154" s="6">
        <v>6.8</v>
      </c>
      <c r="D154" s="1" t="s">
        <v>255</v>
      </c>
      <c r="E154" s="1"/>
      <c r="F154" s="9" t="s">
        <v>86</v>
      </c>
      <c r="G154" s="9"/>
      <c r="H154" s="10">
        <f t="shared" si="4"/>
        <v>13.636363636363637</v>
      </c>
      <c r="I154" s="10" t="str">
        <f t="shared" si="5"/>
        <v>HPK</v>
      </c>
      <c r="J154" s="8">
        <v>44</v>
      </c>
      <c r="K154" s="8">
        <v>600</v>
      </c>
      <c r="L154" s="4"/>
    </row>
    <row r="155" spans="1:12" x14ac:dyDescent="0.3">
      <c r="A155" s="3" t="s">
        <v>385</v>
      </c>
      <c r="B155" s="4" t="s">
        <v>2</v>
      </c>
      <c r="C155" s="10">
        <v>13.73</v>
      </c>
      <c r="D155" s="1" t="s">
        <v>251</v>
      </c>
      <c r="E155" s="1"/>
      <c r="F155" s="9" t="s">
        <v>46</v>
      </c>
      <c r="G155" s="9"/>
      <c r="H155" s="10">
        <f t="shared" si="4"/>
        <v>14.883720930232558</v>
      </c>
      <c r="I155" s="10" t="str">
        <f t="shared" si="5"/>
        <v>HPK</v>
      </c>
      <c r="J155" s="8">
        <v>43</v>
      </c>
      <c r="K155" s="8">
        <v>640</v>
      </c>
      <c r="L155" s="4"/>
    </row>
    <row r="156" spans="1:12" x14ac:dyDescent="0.3">
      <c r="A156" s="3" t="s">
        <v>385</v>
      </c>
      <c r="B156" s="4" t="s">
        <v>386</v>
      </c>
      <c r="C156" s="10">
        <v>14.82</v>
      </c>
      <c r="D156" s="1" t="s">
        <v>251</v>
      </c>
      <c r="E156" s="1"/>
      <c r="F156" s="9" t="s">
        <v>70</v>
      </c>
      <c r="G156" s="9"/>
      <c r="H156" s="10">
        <f t="shared" si="4"/>
        <v>14.712643678160919</v>
      </c>
      <c r="I156" s="10" t="str">
        <f t="shared" si="5"/>
        <v>HPK</v>
      </c>
      <c r="J156" s="8">
        <v>43.5</v>
      </c>
      <c r="K156" s="8">
        <v>640</v>
      </c>
      <c r="L156" s="4"/>
    </row>
    <row r="157" spans="1:12" x14ac:dyDescent="0.3">
      <c r="A157" s="9" t="s">
        <v>114</v>
      </c>
      <c r="B157" s="9"/>
      <c r="C157" s="10">
        <v>14.00437636761488</v>
      </c>
      <c r="D157" s="10" t="s">
        <v>251</v>
      </c>
      <c r="E157" s="1"/>
      <c r="F157" s="9" t="s">
        <v>60</v>
      </c>
      <c r="G157" s="9"/>
      <c r="H157" s="10">
        <f t="shared" si="4"/>
        <v>13.13953488372093</v>
      </c>
      <c r="I157" s="10" t="str">
        <f t="shared" si="5"/>
        <v>HPK</v>
      </c>
      <c r="J157" s="8">
        <v>43</v>
      </c>
      <c r="K157" s="8">
        <v>565</v>
      </c>
      <c r="L157" s="4"/>
    </row>
    <row r="158" spans="1:12" x14ac:dyDescent="0.3">
      <c r="A158" s="9" t="s">
        <v>1</v>
      </c>
      <c r="B158" s="9"/>
      <c r="C158" s="10">
        <v>15.625</v>
      </c>
      <c r="D158" s="10" t="s">
        <v>251</v>
      </c>
      <c r="E158" s="1"/>
      <c r="F158" s="9" t="s">
        <v>89</v>
      </c>
      <c r="G158" s="9"/>
      <c r="H158" s="10">
        <f t="shared" si="4"/>
        <v>13.295454545454545</v>
      </c>
      <c r="I158" s="10" t="str">
        <f t="shared" si="5"/>
        <v>HPK</v>
      </c>
      <c r="J158" s="8">
        <v>44</v>
      </c>
      <c r="K158" s="8">
        <v>585</v>
      </c>
      <c r="L158" s="4"/>
    </row>
    <row r="159" spans="1:12" x14ac:dyDescent="0.3">
      <c r="A159" s="3" t="s">
        <v>385</v>
      </c>
      <c r="B159" s="4" t="s">
        <v>387</v>
      </c>
      <c r="C159" s="6">
        <v>15.5</v>
      </c>
      <c r="D159" s="1" t="s">
        <v>251</v>
      </c>
      <c r="E159" s="1"/>
      <c r="F159" s="9" t="s">
        <v>153</v>
      </c>
      <c r="G159" s="9"/>
      <c r="H159" s="10">
        <f t="shared" si="4"/>
        <v>12.083333333333334</v>
      </c>
      <c r="I159" s="10" t="str">
        <f t="shared" si="5"/>
        <v>HPK</v>
      </c>
      <c r="J159" s="8">
        <v>48</v>
      </c>
      <c r="K159" s="8">
        <v>580</v>
      </c>
      <c r="L159" s="4"/>
    </row>
    <row r="160" spans="1:12" x14ac:dyDescent="0.3">
      <c r="A160" s="3" t="s">
        <v>388</v>
      </c>
      <c r="B160" s="4" t="s">
        <v>389</v>
      </c>
      <c r="C160" s="6">
        <v>8.6999999999999993</v>
      </c>
      <c r="D160" s="1" t="s">
        <v>255</v>
      </c>
      <c r="E160" s="1"/>
      <c r="F160" s="9" t="s">
        <v>170</v>
      </c>
      <c r="G160" s="9"/>
      <c r="H160" s="10">
        <f t="shared" si="4"/>
        <v>11.836734693877551</v>
      </c>
      <c r="I160" s="10" t="str">
        <f t="shared" si="5"/>
        <v>HPK</v>
      </c>
      <c r="J160" s="8">
        <v>49</v>
      </c>
      <c r="K160" s="8">
        <v>580</v>
      </c>
      <c r="L160" s="4"/>
    </row>
    <row r="161" spans="1:12" x14ac:dyDescent="0.3">
      <c r="A161" s="3" t="s">
        <v>388</v>
      </c>
      <c r="B161" s="4" t="s">
        <v>325</v>
      </c>
      <c r="C161" s="6" t="s">
        <v>390</v>
      </c>
      <c r="D161" s="1" t="s">
        <v>255</v>
      </c>
      <c r="E161" s="1"/>
      <c r="F161" s="9" t="s">
        <v>172</v>
      </c>
      <c r="G161" s="9"/>
      <c r="H161" s="10">
        <f t="shared" si="4"/>
        <v>11.020408163265307</v>
      </c>
      <c r="I161" s="10" t="str">
        <f t="shared" si="5"/>
        <v>HPK</v>
      </c>
      <c r="J161" s="8">
        <v>49</v>
      </c>
      <c r="K161" s="8">
        <v>540</v>
      </c>
      <c r="L161" s="4"/>
    </row>
    <row r="162" spans="1:12" x14ac:dyDescent="0.3">
      <c r="A162" s="3" t="s">
        <v>388</v>
      </c>
      <c r="B162" s="4" t="s">
        <v>391</v>
      </c>
      <c r="C162" s="6" t="s">
        <v>329</v>
      </c>
      <c r="D162" s="1" t="s">
        <v>255</v>
      </c>
      <c r="E162" s="1"/>
      <c r="F162" s="9" t="s">
        <v>171</v>
      </c>
      <c r="G162" s="9"/>
      <c r="H162" s="10">
        <f t="shared" si="4"/>
        <v>11.836734693877551</v>
      </c>
      <c r="I162" s="10" t="str">
        <f t="shared" si="5"/>
        <v>HPK</v>
      </c>
      <c r="J162" s="8">
        <v>49</v>
      </c>
      <c r="K162" s="8">
        <v>580</v>
      </c>
      <c r="L162" s="4"/>
    </row>
    <row r="163" spans="1:12" x14ac:dyDescent="0.3">
      <c r="A163" s="3" t="s">
        <v>392</v>
      </c>
      <c r="B163" s="4" t="s">
        <v>393</v>
      </c>
      <c r="C163" s="6">
        <v>8.1999999999999993</v>
      </c>
      <c r="D163" s="1" t="s">
        <v>255</v>
      </c>
      <c r="E163" s="1"/>
      <c r="F163" s="9" t="s">
        <v>105</v>
      </c>
      <c r="G163" s="9"/>
      <c r="H163" s="10">
        <f t="shared" si="4"/>
        <v>13.555555555555555</v>
      </c>
      <c r="I163" s="10" t="str">
        <f t="shared" si="5"/>
        <v>HPK</v>
      </c>
      <c r="J163" s="8">
        <v>45</v>
      </c>
      <c r="K163" s="8">
        <v>610</v>
      </c>
      <c r="L163" s="4"/>
    </row>
    <row r="164" spans="1:12" x14ac:dyDescent="0.3">
      <c r="A164" s="3" t="s">
        <v>392</v>
      </c>
      <c r="B164" s="4" t="s">
        <v>394</v>
      </c>
      <c r="C164" s="6" t="s">
        <v>395</v>
      </c>
      <c r="D164" s="1" t="s">
        <v>255</v>
      </c>
      <c r="E164" s="1"/>
      <c r="F164" s="9" t="s">
        <v>106</v>
      </c>
      <c r="G164" s="9"/>
      <c r="H164" s="10">
        <f t="shared" si="4"/>
        <v>13.555555555555555</v>
      </c>
      <c r="I164" s="10" t="str">
        <f t="shared" si="5"/>
        <v>HPK</v>
      </c>
      <c r="J164" s="8">
        <v>45</v>
      </c>
      <c r="K164" s="8">
        <v>610</v>
      </c>
      <c r="L164" s="4"/>
    </row>
    <row r="165" spans="1:12" x14ac:dyDescent="0.3">
      <c r="A165" s="3" t="s">
        <v>396</v>
      </c>
      <c r="B165" s="4" t="s">
        <v>397</v>
      </c>
      <c r="C165" s="6">
        <v>9.6999999999999993</v>
      </c>
      <c r="D165" s="1" t="s">
        <v>265</v>
      </c>
      <c r="E165" s="1"/>
      <c r="F165" s="9" t="s">
        <v>131</v>
      </c>
      <c r="G165" s="9"/>
      <c r="H165" s="10">
        <f t="shared" si="4"/>
        <v>12.258064516129032</v>
      </c>
      <c r="I165" s="10" t="str">
        <f t="shared" si="5"/>
        <v>HPK</v>
      </c>
      <c r="J165" s="8">
        <v>46.5</v>
      </c>
      <c r="K165" s="8">
        <v>570</v>
      </c>
      <c r="L165" s="4"/>
    </row>
    <row r="166" spans="1:12" x14ac:dyDescent="0.3">
      <c r="A166" s="3" t="s">
        <v>396</v>
      </c>
      <c r="B166" s="4" t="s">
        <v>398</v>
      </c>
      <c r="C166" s="6">
        <v>9.15</v>
      </c>
      <c r="D166" s="1" t="s">
        <v>255</v>
      </c>
      <c r="E166" s="1"/>
      <c r="F166" s="9" t="s">
        <v>107</v>
      </c>
      <c r="G166" s="9"/>
      <c r="H166" s="10">
        <f t="shared" si="4"/>
        <v>13.555555555555555</v>
      </c>
      <c r="I166" s="10" t="str">
        <f t="shared" si="5"/>
        <v>HPK</v>
      </c>
      <c r="J166" s="8">
        <v>45</v>
      </c>
      <c r="K166" s="8">
        <v>610</v>
      </c>
      <c r="L166" s="4"/>
    </row>
    <row r="167" spans="1:12" x14ac:dyDescent="0.3">
      <c r="A167" s="3" t="s">
        <v>399</v>
      </c>
      <c r="B167" s="4" t="s">
        <v>400</v>
      </c>
      <c r="C167" s="6">
        <v>6.3</v>
      </c>
      <c r="D167" s="1" t="s">
        <v>255</v>
      </c>
      <c r="E167" s="1"/>
      <c r="F167" s="9" t="s">
        <v>26</v>
      </c>
      <c r="G167" s="9"/>
      <c r="H167" s="10">
        <f t="shared" si="4"/>
        <v>14.953271028037385</v>
      </c>
      <c r="I167" s="10" t="str">
        <f t="shared" si="5"/>
        <v>HPK</v>
      </c>
      <c r="J167" s="8">
        <v>42.8</v>
      </c>
      <c r="K167" s="8">
        <v>640</v>
      </c>
      <c r="L167" s="4"/>
    </row>
    <row r="168" spans="1:12" x14ac:dyDescent="0.3">
      <c r="A168" s="9" t="s">
        <v>23</v>
      </c>
      <c r="B168" s="9"/>
      <c r="C168" s="10">
        <v>14.988290398126463</v>
      </c>
      <c r="D168" s="10" t="s">
        <v>251</v>
      </c>
      <c r="E168" s="1"/>
      <c r="F168" s="9" t="s">
        <v>27</v>
      </c>
      <c r="G168" s="9"/>
      <c r="H168" s="10">
        <f t="shared" si="4"/>
        <v>14.953271028037385</v>
      </c>
      <c r="I168" s="10" t="str">
        <f t="shared" si="5"/>
        <v>HPK</v>
      </c>
      <c r="J168" s="8">
        <v>42.8</v>
      </c>
      <c r="K168" s="8">
        <v>640</v>
      </c>
      <c r="L168" s="4"/>
    </row>
    <row r="169" spans="1:12" x14ac:dyDescent="0.3">
      <c r="A169" s="3" t="s">
        <v>401</v>
      </c>
      <c r="B169" s="4" t="s">
        <v>402</v>
      </c>
      <c r="C169" s="6">
        <v>11.8</v>
      </c>
      <c r="D169" s="1" t="s">
        <v>251</v>
      </c>
      <c r="E169" s="1"/>
      <c r="F169" s="9" t="s">
        <v>113</v>
      </c>
      <c r="G169" s="9"/>
      <c r="H169" s="10">
        <f t="shared" si="4"/>
        <v>10</v>
      </c>
      <c r="I169" s="10" t="str">
        <f t="shared" si="5"/>
        <v>FSK</v>
      </c>
      <c r="J169" s="8">
        <v>45</v>
      </c>
      <c r="K169" s="8">
        <v>450</v>
      </c>
      <c r="L169" s="4"/>
    </row>
    <row r="170" spans="1:12" x14ac:dyDescent="0.3">
      <c r="A170" s="3" t="s">
        <v>401</v>
      </c>
      <c r="B170" s="4" t="s">
        <v>403</v>
      </c>
      <c r="C170" s="6">
        <v>11.8</v>
      </c>
      <c r="D170" s="1" t="s">
        <v>251</v>
      </c>
      <c r="E170" s="1"/>
      <c r="F170" s="9" t="s">
        <v>0</v>
      </c>
      <c r="G170" s="9"/>
      <c r="H170" s="10">
        <f t="shared" si="4"/>
        <v>15.125</v>
      </c>
      <c r="I170" s="10" t="str">
        <f t="shared" si="5"/>
        <v>HPK</v>
      </c>
      <c r="J170" s="8">
        <v>40</v>
      </c>
      <c r="K170" s="8">
        <v>605</v>
      </c>
      <c r="L170" s="4"/>
    </row>
    <row r="171" spans="1:12" x14ac:dyDescent="0.3">
      <c r="A171" s="3" t="s">
        <v>401</v>
      </c>
      <c r="B171" s="4" t="s">
        <v>404</v>
      </c>
      <c r="C171" s="6">
        <v>11.5</v>
      </c>
      <c r="D171" s="1" t="s">
        <v>251</v>
      </c>
      <c r="E171" s="1"/>
      <c r="F171" s="9" t="s">
        <v>55</v>
      </c>
      <c r="G171" s="9"/>
      <c r="H171" s="10">
        <f t="shared" si="4"/>
        <v>14.325581395348838</v>
      </c>
      <c r="I171" s="10" t="str">
        <f t="shared" si="5"/>
        <v>HPK</v>
      </c>
      <c r="J171" s="8">
        <v>43</v>
      </c>
      <c r="K171" s="8">
        <v>616</v>
      </c>
      <c r="L171" s="4"/>
    </row>
    <row r="172" spans="1:12" x14ac:dyDescent="0.3">
      <c r="A172" s="3" t="s">
        <v>405</v>
      </c>
      <c r="B172" s="4" t="s">
        <v>406</v>
      </c>
      <c r="C172" s="6">
        <v>8.8000000000000007</v>
      </c>
      <c r="D172" s="1" t="s">
        <v>255</v>
      </c>
      <c r="E172" s="1"/>
      <c r="F172" s="9" t="s">
        <v>98</v>
      </c>
      <c r="G172" s="9"/>
      <c r="H172" s="10">
        <f t="shared" si="4"/>
        <v>14.333333333333334</v>
      </c>
      <c r="I172" s="10" t="str">
        <f t="shared" si="5"/>
        <v>HPK</v>
      </c>
      <c r="J172" s="8">
        <v>45</v>
      </c>
      <c r="K172" s="8">
        <v>645</v>
      </c>
      <c r="L172" s="4"/>
    </row>
    <row r="173" spans="1:12" x14ac:dyDescent="0.3">
      <c r="A173" s="3" t="s">
        <v>405</v>
      </c>
      <c r="B173" s="4" t="s">
        <v>407</v>
      </c>
      <c r="C173" s="6">
        <v>9.9</v>
      </c>
      <c r="D173" s="1" t="s">
        <v>265</v>
      </c>
      <c r="E173" s="1"/>
      <c r="F173" s="9" t="s">
        <v>33</v>
      </c>
      <c r="G173" s="9"/>
      <c r="H173" s="10">
        <f t="shared" si="4"/>
        <v>15</v>
      </c>
      <c r="I173" s="10" t="str">
        <f t="shared" si="5"/>
        <v>HPK</v>
      </c>
      <c r="J173" s="8">
        <v>43</v>
      </c>
      <c r="K173" s="8">
        <v>645</v>
      </c>
      <c r="L173" s="4"/>
    </row>
    <row r="174" spans="1:12" x14ac:dyDescent="0.3">
      <c r="A174" s="3" t="s">
        <v>405</v>
      </c>
      <c r="B174" s="4" t="s">
        <v>408</v>
      </c>
      <c r="C174" s="6">
        <v>7.3</v>
      </c>
      <c r="D174" s="1" t="s">
        <v>255</v>
      </c>
      <c r="E174" s="1"/>
      <c r="F174" s="9" t="s">
        <v>168</v>
      </c>
      <c r="G174" s="9"/>
      <c r="H174" s="10">
        <f t="shared" si="4"/>
        <v>12</v>
      </c>
      <c r="I174" s="10" t="str">
        <f t="shared" si="5"/>
        <v>HPK</v>
      </c>
      <c r="J174" s="8">
        <v>49</v>
      </c>
      <c r="K174" s="8">
        <v>588</v>
      </c>
      <c r="L174" s="4"/>
    </row>
    <row r="175" spans="1:12" x14ac:dyDescent="0.3">
      <c r="A175" s="3" t="s">
        <v>405</v>
      </c>
      <c r="B175" s="4" t="s">
        <v>409</v>
      </c>
      <c r="C175" s="6">
        <v>8.4</v>
      </c>
      <c r="D175" s="1" t="s">
        <v>255</v>
      </c>
      <c r="E175" s="1"/>
      <c r="F175" s="9" t="s">
        <v>80</v>
      </c>
      <c r="G175" s="9"/>
      <c r="H175" s="10">
        <f t="shared" si="4"/>
        <v>14.636363636363637</v>
      </c>
      <c r="I175" s="10" t="str">
        <f t="shared" si="5"/>
        <v>HPK</v>
      </c>
      <c r="J175" s="8">
        <v>44</v>
      </c>
      <c r="K175" s="8">
        <v>644</v>
      </c>
      <c r="L175" s="4"/>
    </row>
    <row r="176" spans="1:12" x14ac:dyDescent="0.3">
      <c r="A176" s="3" t="s">
        <v>410</v>
      </c>
      <c r="B176" s="4" t="s">
        <v>411</v>
      </c>
      <c r="C176" s="6">
        <v>10.6</v>
      </c>
      <c r="D176" s="1" t="s">
        <v>265</v>
      </c>
      <c r="E176" s="1"/>
      <c r="F176" s="9" t="s">
        <v>194</v>
      </c>
      <c r="G176" s="9"/>
      <c r="H176" s="10">
        <f t="shared" si="4"/>
        <v>10.634615384615385</v>
      </c>
      <c r="I176" s="10" t="str">
        <f t="shared" si="5"/>
        <v>FSK</v>
      </c>
      <c r="J176" s="8">
        <v>52</v>
      </c>
      <c r="K176" s="8">
        <v>553</v>
      </c>
      <c r="L176" s="4"/>
    </row>
    <row r="177" spans="1:12" x14ac:dyDescent="0.3">
      <c r="A177" s="3" t="s">
        <v>412</v>
      </c>
      <c r="B177" s="4" t="s">
        <v>366</v>
      </c>
      <c r="C177" s="6" t="s">
        <v>347</v>
      </c>
      <c r="D177" s="1" t="s">
        <v>255</v>
      </c>
      <c r="E177" s="1"/>
      <c r="F177" s="9" t="s">
        <v>53</v>
      </c>
      <c r="G177" s="9"/>
      <c r="H177" s="10">
        <f t="shared" si="4"/>
        <v>145.23255813953489</v>
      </c>
      <c r="I177" s="10" t="str">
        <f t="shared" si="5"/>
        <v>HPK</v>
      </c>
      <c r="J177" s="8">
        <v>43</v>
      </c>
      <c r="K177" s="8">
        <v>6245</v>
      </c>
      <c r="L177" s="4"/>
    </row>
    <row r="178" spans="1:12" x14ac:dyDescent="0.3">
      <c r="A178" s="3" t="s">
        <v>413</v>
      </c>
      <c r="B178" s="4" t="s">
        <v>366</v>
      </c>
      <c r="C178" s="6" t="s">
        <v>347</v>
      </c>
      <c r="D178" s="1" t="s">
        <v>255</v>
      </c>
      <c r="E178" s="1"/>
      <c r="F178" s="9" t="s">
        <v>119</v>
      </c>
      <c r="G178" s="9"/>
      <c r="H178" s="10">
        <f t="shared" si="4"/>
        <v>135.7608695652174</v>
      </c>
      <c r="I178" s="10" t="str">
        <f t="shared" si="5"/>
        <v>HPK</v>
      </c>
      <c r="J178" s="8">
        <v>46</v>
      </c>
      <c r="K178" s="8">
        <v>6245</v>
      </c>
      <c r="L178" s="4"/>
    </row>
    <row r="179" spans="1:12" x14ac:dyDescent="0.3">
      <c r="A179" s="9" t="s">
        <v>51</v>
      </c>
      <c r="B179" s="9"/>
      <c r="C179" s="10">
        <v>14.604651162790697</v>
      </c>
      <c r="D179" s="10" t="s">
        <v>251</v>
      </c>
      <c r="E179" s="1"/>
      <c r="F179" s="9" t="s">
        <v>154</v>
      </c>
      <c r="G179" s="9"/>
      <c r="H179" s="10">
        <f t="shared" si="4"/>
        <v>12.072916666666666</v>
      </c>
      <c r="I179" s="10" t="str">
        <f t="shared" si="5"/>
        <v>HPK</v>
      </c>
      <c r="J179" s="8">
        <v>48</v>
      </c>
      <c r="K179" s="8">
        <v>579.5</v>
      </c>
      <c r="L179" s="4"/>
    </row>
    <row r="180" spans="1:12" x14ac:dyDescent="0.3">
      <c r="A180" s="9" t="s">
        <v>44</v>
      </c>
      <c r="B180" s="9"/>
      <c r="C180" s="10">
        <v>14.883720930232558</v>
      </c>
      <c r="D180" s="10" t="s">
        <v>251</v>
      </c>
      <c r="E180" s="1"/>
      <c r="F180" s="9" t="s">
        <v>66</v>
      </c>
      <c r="G180" s="9"/>
      <c r="H180" s="10">
        <f t="shared" si="4"/>
        <v>149.31034482758622</v>
      </c>
      <c r="I180" s="10" t="str">
        <f t="shared" si="5"/>
        <v>HPK</v>
      </c>
      <c r="J180" s="8">
        <v>43.5</v>
      </c>
      <c r="K180" s="8">
        <v>6495</v>
      </c>
      <c r="L180" s="4"/>
    </row>
    <row r="181" spans="1:12" x14ac:dyDescent="0.3">
      <c r="A181" s="9" t="s">
        <v>82</v>
      </c>
      <c r="B181" s="9"/>
      <c r="C181" s="10">
        <v>14.090909090909092</v>
      </c>
      <c r="D181" s="10" t="s">
        <v>251</v>
      </c>
      <c r="E181" s="1"/>
      <c r="F181" s="9" t="s">
        <v>156</v>
      </c>
      <c r="G181" s="9"/>
      <c r="H181" s="10">
        <f t="shared" si="4"/>
        <v>11.9375</v>
      </c>
      <c r="I181" s="10" t="str">
        <f t="shared" si="5"/>
        <v>HPK</v>
      </c>
      <c r="J181" s="8">
        <v>48</v>
      </c>
      <c r="K181" s="8">
        <v>573</v>
      </c>
      <c r="L181" s="4"/>
    </row>
    <row r="182" spans="1:12" x14ac:dyDescent="0.3">
      <c r="A182" s="9" t="s">
        <v>120</v>
      </c>
      <c r="B182" s="9"/>
      <c r="C182" s="10">
        <v>13.478260869565217</v>
      </c>
      <c r="D182" s="10" t="s">
        <v>251</v>
      </c>
      <c r="E182" s="1"/>
      <c r="F182" s="9" t="s">
        <v>64</v>
      </c>
      <c r="G182" s="9"/>
      <c r="H182" s="10">
        <f t="shared" si="4"/>
        <v>15.172413793103448</v>
      </c>
      <c r="I182" s="10" t="str">
        <f t="shared" si="5"/>
        <v>HPK</v>
      </c>
      <c r="J182" s="8">
        <v>43.5</v>
      </c>
      <c r="K182" s="8">
        <v>660</v>
      </c>
      <c r="L182" s="4"/>
    </row>
    <row r="183" spans="1:12" x14ac:dyDescent="0.3">
      <c r="A183" s="9" t="s">
        <v>152</v>
      </c>
      <c r="B183" s="9"/>
      <c r="C183" s="10">
        <v>12.083333333333334</v>
      </c>
      <c r="D183" s="10" t="s">
        <v>251</v>
      </c>
      <c r="E183" s="1"/>
      <c r="F183" s="9" t="s">
        <v>47</v>
      </c>
      <c r="G183" s="9"/>
      <c r="H183" s="10">
        <f t="shared" si="4"/>
        <v>14.767441860465116</v>
      </c>
      <c r="I183" s="10" t="str">
        <f t="shared" si="5"/>
        <v>HPK</v>
      </c>
      <c r="J183" s="8">
        <v>43</v>
      </c>
      <c r="K183" s="8">
        <v>635</v>
      </c>
      <c r="L183" s="4"/>
    </row>
    <row r="184" spans="1:12" x14ac:dyDescent="0.3">
      <c r="A184" s="9" t="s">
        <v>14</v>
      </c>
      <c r="B184" s="9"/>
      <c r="C184" s="10">
        <v>15.238095238095237</v>
      </c>
      <c r="D184" s="10" t="s">
        <v>251</v>
      </c>
      <c r="E184" s="1"/>
      <c r="F184" s="9" t="s">
        <v>118</v>
      </c>
      <c r="G184" s="9"/>
      <c r="H184" s="10">
        <f t="shared" si="4"/>
        <v>13.804347826086957</v>
      </c>
      <c r="I184" s="10" t="str">
        <f t="shared" si="5"/>
        <v>HPK</v>
      </c>
      <c r="J184" s="8">
        <v>46</v>
      </c>
      <c r="K184" s="8">
        <v>635</v>
      </c>
      <c r="L184" s="4"/>
    </row>
    <row r="185" spans="1:12" x14ac:dyDescent="0.3">
      <c r="A185" s="9" t="s">
        <v>32</v>
      </c>
      <c r="B185" s="9"/>
      <c r="C185" s="10">
        <v>15</v>
      </c>
      <c r="D185" s="10" t="s">
        <v>251</v>
      </c>
      <c r="E185" s="1"/>
      <c r="F185" s="9" t="s">
        <v>141</v>
      </c>
      <c r="G185" s="9"/>
      <c r="H185" s="10">
        <f t="shared" si="4"/>
        <v>13.229166666666666</v>
      </c>
      <c r="I185" s="10" t="str">
        <f t="shared" si="5"/>
        <v>HPK</v>
      </c>
      <c r="J185" s="8">
        <v>48</v>
      </c>
      <c r="K185" s="8">
        <v>635</v>
      </c>
      <c r="L185" s="4"/>
    </row>
    <row r="186" spans="1:12" x14ac:dyDescent="0.3">
      <c r="A186" s="9" t="s">
        <v>197</v>
      </c>
      <c r="B186" s="9"/>
      <c r="C186" s="10">
        <v>11.047619047619047</v>
      </c>
      <c r="D186" s="10" t="s">
        <v>251</v>
      </c>
      <c r="E186" s="1"/>
      <c r="F186" s="9" t="s">
        <v>240</v>
      </c>
      <c r="G186" s="9"/>
      <c r="H186" s="10">
        <f t="shared" si="4"/>
        <v>12.604166666666666</v>
      </c>
      <c r="I186" s="10" t="str">
        <f t="shared" si="5"/>
        <v>HPK</v>
      </c>
      <c r="J186" s="8">
        <v>48</v>
      </c>
      <c r="K186" s="8">
        <v>605</v>
      </c>
      <c r="L186" s="4"/>
    </row>
    <row r="187" spans="1:12" x14ac:dyDescent="0.3">
      <c r="A187" s="9" t="s">
        <v>161</v>
      </c>
      <c r="B187" s="9"/>
      <c r="C187" s="10">
        <v>8.3333333333333339</v>
      </c>
      <c r="D187" s="10" t="s">
        <v>255</v>
      </c>
      <c r="E187" s="1"/>
      <c r="F187" s="9" t="s">
        <v>4</v>
      </c>
      <c r="G187" s="9"/>
      <c r="H187" s="10">
        <f t="shared" si="4"/>
        <v>15.439024390243903</v>
      </c>
      <c r="I187" s="10" t="str">
        <f t="shared" si="5"/>
        <v>HPK</v>
      </c>
      <c r="J187" s="8">
        <v>41</v>
      </c>
      <c r="K187" s="8">
        <v>633</v>
      </c>
      <c r="L187" s="4"/>
    </row>
    <row r="188" spans="1:12" x14ac:dyDescent="0.3">
      <c r="A188" s="9" t="s">
        <v>164</v>
      </c>
      <c r="B188" s="9"/>
      <c r="C188" s="10">
        <v>9.4226804123711343</v>
      </c>
      <c r="D188" s="10" t="s">
        <v>265</v>
      </c>
      <c r="E188" s="1"/>
      <c r="F188" s="9" t="s">
        <v>3</v>
      </c>
      <c r="G188" s="9"/>
      <c r="H188" s="10">
        <f t="shared" si="4"/>
        <v>15.439024390243903</v>
      </c>
      <c r="I188" s="10" t="str">
        <f t="shared" si="5"/>
        <v>HPK</v>
      </c>
      <c r="J188" s="8">
        <v>41</v>
      </c>
      <c r="K188" s="8">
        <v>633</v>
      </c>
      <c r="L188" s="4"/>
    </row>
    <row r="189" spans="1:12" x14ac:dyDescent="0.3">
      <c r="A189" s="9" t="s">
        <v>88</v>
      </c>
      <c r="B189" s="9"/>
      <c r="C189" s="10">
        <v>13.409090909090908</v>
      </c>
      <c r="D189" s="10" t="s">
        <v>251</v>
      </c>
      <c r="E189" s="1"/>
      <c r="F189" s="9" t="s">
        <v>237</v>
      </c>
      <c r="G189" s="9"/>
      <c r="H189" s="10">
        <f t="shared" si="4"/>
        <v>13.043478260869565</v>
      </c>
      <c r="I189" s="10" t="str">
        <f t="shared" si="5"/>
        <v>HPK</v>
      </c>
      <c r="J189" s="8">
        <v>46</v>
      </c>
      <c r="K189" s="8">
        <v>600</v>
      </c>
      <c r="L189" s="4"/>
    </row>
    <row r="190" spans="1:12" x14ac:dyDescent="0.3">
      <c r="A190" s="9" t="s">
        <v>95</v>
      </c>
      <c r="B190" s="9"/>
      <c r="C190" s="10">
        <v>13.258426966292134</v>
      </c>
      <c r="D190" s="10" t="s">
        <v>251</v>
      </c>
      <c r="E190" s="1"/>
      <c r="F190" s="9" t="s">
        <v>128</v>
      </c>
      <c r="G190" s="9"/>
      <c r="H190" s="10">
        <f t="shared" si="4"/>
        <v>12.86021505376344</v>
      </c>
      <c r="I190" s="10" t="str">
        <f t="shared" si="5"/>
        <v>HPK</v>
      </c>
      <c r="J190" s="8">
        <v>46.5</v>
      </c>
      <c r="K190" s="8">
        <v>598</v>
      </c>
      <c r="L190" s="4"/>
    </row>
    <row r="191" spans="1:12" x14ac:dyDescent="0.3">
      <c r="A191" s="9" t="s">
        <v>236</v>
      </c>
      <c r="B191" s="9"/>
      <c r="C191" s="10">
        <v>12.967032967032967</v>
      </c>
      <c r="D191" s="10" t="s">
        <v>251</v>
      </c>
      <c r="E191" s="1"/>
      <c r="F191" s="9" t="s">
        <v>209</v>
      </c>
      <c r="G191" s="9"/>
      <c r="H191" s="10">
        <f t="shared" si="4"/>
        <v>10.090909090909092</v>
      </c>
      <c r="I191" s="10" t="str">
        <f t="shared" si="5"/>
        <v>FSK</v>
      </c>
      <c r="J191" s="8">
        <v>55</v>
      </c>
      <c r="K191" s="8">
        <v>555</v>
      </c>
      <c r="L191" s="4"/>
    </row>
    <row r="192" spans="1:12" x14ac:dyDescent="0.3">
      <c r="A192" s="9" t="s">
        <v>57</v>
      </c>
      <c r="B192" s="9"/>
      <c r="C192" s="10">
        <v>13.953488372093023</v>
      </c>
      <c r="D192" s="10" t="s">
        <v>251</v>
      </c>
      <c r="E192" s="1"/>
      <c r="F192" s="9" t="s">
        <v>146</v>
      </c>
      <c r="G192" s="9"/>
      <c r="H192" s="10">
        <f t="shared" si="4"/>
        <v>12.708333333333334</v>
      </c>
      <c r="I192" s="10" t="str">
        <f t="shared" si="5"/>
        <v>HPK</v>
      </c>
      <c r="J192" s="8">
        <v>48</v>
      </c>
      <c r="K192" s="8">
        <v>610</v>
      </c>
      <c r="L192" s="4"/>
    </row>
    <row r="193" spans="1:12" x14ac:dyDescent="0.3">
      <c r="A193" s="9" t="s">
        <v>5</v>
      </c>
      <c r="B193" s="9"/>
      <c r="C193" s="10">
        <v>14.390243902439025</v>
      </c>
      <c r="D193" s="10" t="s">
        <v>251</v>
      </c>
      <c r="E193" s="1"/>
      <c r="F193" s="9" t="s">
        <v>71</v>
      </c>
      <c r="G193" s="9"/>
      <c r="H193" s="10">
        <f t="shared" si="4"/>
        <v>14.712643678160919</v>
      </c>
      <c r="I193" s="10" t="str">
        <f t="shared" si="5"/>
        <v>HPK</v>
      </c>
      <c r="J193" s="8">
        <v>43.5</v>
      </c>
      <c r="K193" s="8">
        <v>640</v>
      </c>
      <c r="L193" s="4"/>
    </row>
    <row r="194" spans="1:12" x14ac:dyDescent="0.3">
      <c r="A194" s="9" t="s">
        <v>169</v>
      </c>
      <c r="B194" s="9"/>
      <c r="C194" s="10">
        <v>11.836734693877551</v>
      </c>
      <c r="D194" s="10" t="s">
        <v>251</v>
      </c>
      <c r="E194" s="1"/>
      <c r="F194" s="9" t="s">
        <v>59</v>
      </c>
      <c r="G194" s="9"/>
      <c r="H194" s="10">
        <f t="shared" si="4"/>
        <v>13.372093023255815</v>
      </c>
      <c r="I194" s="10" t="str">
        <f t="shared" si="5"/>
        <v>HPK</v>
      </c>
      <c r="J194" s="8">
        <v>43</v>
      </c>
      <c r="K194" s="8">
        <v>575</v>
      </c>
      <c r="L194" s="4"/>
    </row>
    <row r="195" spans="1:12" x14ac:dyDescent="0.3">
      <c r="A195" s="3" t="s">
        <v>414</v>
      </c>
      <c r="B195" s="4" t="s">
        <v>415</v>
      </c>
      <c r="C195" s="6">
        <v>7.7</v>
      </c>
      <c r="D195" s="1" t="s">
        <v>255</v>
      </c>
      <c r="E195" s="1"/>
      <c r="F195" s="9" t="s">
        <v>112</v>
      </c>
      <c r="G195" s="9"/>
      <c r="H195" s="10">
        <f t="shared" si="4"/>
        <v>12.444444444444445</v>
      </c>
      <c r="I195" s="10" t="str">
        <f t="shared" si="5"/>
        <v>HPK</v>
      </c>
      <c r="J195" s="8">
        <v>45</v>
      </c>
      <c r="K195" s="8">
        <v>560</v>
      </c>
      <c r="L195" s="4"/>
    </row>
    <row r="196" spans="1:12" x14ac:dyDescent="0.3">
      <c r="A196" s="3" t="s">
        <v>416</v>
      </c>
      <c r="B196" s="4" t="s">
        <v>417</v>
      </c>
      <c r="C196" s="6">
        <v>7.4</v>
      </c>
      <c r="D196" s="1" t="s">
        <v>255</v>
      </c>
      <c r="E196" s="1"/>
      <c r="F196" s="9" t="s">
        <v>210</v>
      </c>
      <c r="G196" s="9"/>
      <c r="H196" s="10">
        <f t="shared" si="4"/>
        <v>10</v>
      </c>
      <c r="I196" s="10" t="str">
        <f t="shared" si="5"/>
        <v>FSK</v>
      </c>
      <c r="J196" s="8">
        <v>55</v>
      </c>
      <c r="K196" s="8">
        <v>550</v>
      </c>
      <c r="L196" s="4"/>
    </row>
    <row r="197" spans="1:12" x14ac:dyDescent="0.3">
      <c r="A197" s="3" t="s">
        <v>416</v>
      </c>
      <c r="B197" s="4" t="s">
        <v>418</v>
      </c>
      <c r="C197" s="6">
        <v>8.4</v>
      </c>
      <c r="D197" s="1" t="s">
        <v>255</v>
      </c>
      <c r="E197" s="1"/>
      <c r="F197" s="9" t="s">
        <v>204</v>
      </c>
      <c r="G197" s="9"/>
      <c r="H197" s="10">
        <f t="shared" si="4"/>
        <v>10.185185185185185</v>
      </c>
      <c r="I197" s="10" t="str">
        <f t="shared" si="5"/>
        <v>FSK</v>
      </c>
      <c r="J197" s="8">
        <v>54</v>
      </c>
      <c r="K197" s="8">
        <v>550</v>
      </c>
      <c r="L197" s="4"/>
    </row>
    <row r="198" spans="1:12" x14ac:dyDescent="0.3">
      <c r="A198" s="3" t="s">
        <v>416</v>
      </c>
      <c r="B198" s="4" t="s">
        <v>419</v>
      </c>
      <c r="C198" s="6">
        <v>8.9</v>
      </c>
      <c r="D198" s="1" t="s">
        <v>255</v>
      </c>
      <c r="E198" s="1"/>
      <c r="F198" s="9" t="s">
        <v>184</v>
      </c>
      <c r="G198" s="9"/>
      <c r="H198" s="10">
        <f t="shared" ref="H198:H244" si="6">K198/J198</f>
        <v>8.4</v>
      </c>
      <c r="I198" s="10" t="str">
        <f t="shared" si="5"/>
        <v>SK</v>
      </c>
      <c r="J198" s="8">
        <v>50</v>
      </c>
      <c r="K198" s="8">
        <v>420</v>
      </c>
      <c r="L198" s="4"/>
    </row>
    <row r="199" spans="1:12" x14ac:dyDescent="0.3">
      <c r="A199" s="3" t="s">
        <v>416</v>
      </c>
      <c r="B199" s="4" t="s">
        <v>420</v>
      </c>
      <c r="C199" s="6">
        <v>8.9</v>
      </c>
      <c r="D199" s="1" t="s">
        <v>255</v>
      </c>
      <c r="E199" s="1"/>
      <c r="F199" s="9" t="s">
        <v>235</v>
      </c>
      <c r="G199" s="9"/>
      <c r="H199" s="10">
        <f t="shared" si="6"/>
        <v>14.311111111111112</v>
      </c>
      <c r="I199" s="10" t="str">
        <f t="shared" ref="I199:I244" si="7">IF(H199&lt;9.25,"SK",IF(H199&gt;10.99,"HPK","FSK"))</f>
        <v>HPK</v>
      </c>
      <c r="J199" s="8">
        <v>45</v>
      </c>
      <c r="K199" s="8">
        <v>644</v>
      </c>
      <c r="L199" s="4"/>
    </row>
    <row r="200" spans="1:12" x14ac:dyDescent="0.3">
      <c r="A200" s="3" t="s">
        <v>416</v>
      </c>
      <c r="B200" s="4" t="s">
        <v>416</v>
      </c>
      <c r="C200" s="6">
        <v>10.7</v>
      </c>
      <c r="D200" s="1" t="s">
        <v>265</v>
      </c>
      <c r="E200" s="1"/>
      <c r="F200" s="9" t="s">
        <v>99</v>
      </c>
      <c r="G200" s="9"/>
      <c r="H200" s="10">
        <f t="shared" si="6"/>
        <v>14.333333333333334</v>
      </c>
      <c r="I200" s="10" t="str">
        <f t="shared" si="7"/>
        <v>HPK</v>
      </c>
      <c r="J200" s="8">
        <v>45</v>
      </c>
      <c r="K200" s="8">
        <v>645</v>
      </c>
      <c r="L200" s="4"/>
    </row>
    <row r="201" spans="1:12" x14ac:dyDescent="0.3">
      <c r="A201" s="3" t="s">
        <v>416</v>
      </c>
      <c r="B201" s="4" t="s">
        <v>421</v>
      </c>
      <c r="C201" s="6">
        <v>10.199999999999999</v>
      </c>
      <c r="D201" s="1" t="s">
        <v>265</v>
      </c>
      <c r="E201" s="1"/>
      <c r="F201" s="9" t="s">
        <v>155</v>
      </c>
      <c r="G201" s="9"/>
      <c r="H201" s="10">
        <f t="shared" si="6"/>
        <v>12.041666666666666</v>
      </c>
      <c r="I201" s="10" t="str">
        <f t="shared" si="7"/>
        <v>HPK</v>
      </c>
      <c r="J201" s="8">
        <v>48</v>
      </c>
      <c r="K201" s="8">
        <v>578</v>
      </c>
      <c r="L201" s="4"/>
    </row>
    <row r="202" spans="1:12" x14ac:dyDescent="0.3">
      <c r="A202" s="3" t="s">
        <v>416</v>
      </c>
      <c r="B202" s="4" t="s">
        <v>422</v>
      </c>
      <c r="C202" s="6">
        <v>8.8000000000000007</v>
      </c>
      <c r="D202" s="1" t="s">
        <v>255</v>
      </c>
      <c r="E202" s="1"/>
      <c r="F202" s="9" t="s">
        <v>13</v>
      </c>
      <c r="G202" s="9"/>
      <c r="H202" s="10">
        <f t="shared" si="6"/>
        <v>15.357142857142858</v>
      </c>
      <c r="I202" s="10" t="str">
        <f t="shared" si="7"/>
        <v>HPK</v>
      </c>
      <c r="J202" s="8">
        <v>42</v>
      </c>
      <c r="K202" s="8">
        <v>645</v>
      </c>
      <c r="L202" s="4"/>
    </row>
    <row r="203" spans="1:12" x14ac:dyDescent="0.3">
      <c r="A203" s="3" t="s">
        <v>416</v>
      </c>
      <c r="B203" s="4" t="s">
        <v>423</v>
      </c>
      <c r="C203" s="6">
        <v>8.3000000000000007</v>
      </c>
      <c r="D203" s="1" t="s">
        <v>255</v>
      </c>
      <c r="E203" s="1"/>
      <c r="F203" s="9" t="s">
        <v>226</v>
      </c>
      <c r="G203" s="9"/>
      <c r="H203" s="10">
        <f t="shared" si="6"/>
        <v>6.557377049180328</v>
      </c>
      <c r="I203" s="10" t="str">
        <f t="shared" si="7"/>
        <v>SK</v>
      </c>
      <c r="J203" s="8">
        <v>61</v>
      </c>
      <c r="K203" s="8">
        <v>400</v>
      </c>
      <c r="L203" s="4"/>
    </row>
    <row r="204" spans="1:12" x14ac:dyDescent="0.3">
      <c r="A204" s="3" t="s">
        <v>424</v>
      </c>
      <c r="B204" s="4" t="s">
        <v>425</v>
      </c>
      <c r="C204" s="6">
        <v>9.1</v>
      </c>
      <c r="D204" s="1" t="s">
        <v>255</v>
      </c>
      <c r="E204" s="1"/>
      <c r="F204" s="9" t="s">
        <v>137</v>
      </c>
      <c r="G204" s="9"/>
      <c r="H204" s="10">
        <f t="shared" si="6"/>
        <v>0</v>
      </c>
      <c r="I204" s="10" t="str">
        <f t="shared" si="7"/>
        <v>SK</v>
      </c>
      <c r="J204" s="8">
        <v>47</v>
      </c>
      <c r="L204" s="4"/>
    </row>
    <row r="205" spans="1:12" x14ac:dyDescent="0.3">
      <c r="A205" s="3" t="s">
        <v>424</v>
      </c>
      <c r="B205" s="4" t="s">
        <v>426</v>
      </c>
      <c r="C205" s="6">
        <v>13.6</v>
      </c>
      <c r="D205" s="1" t="s">
        <v>251</v>
      </c>
      <c r="E205" s="1"/>
      <c r="F205" s="9" t="s">
        <v>179</v>
      </c>
      <c r="G205" s="9"/>
      <c r="H205" s="10">
        <f t="shared" si="6"/>
        <v>11.34</v>
      </c>
      <c r="I205" s="10" t="str">
        <f t="shared" si="7"/>
        <v>HPK</v>
      </c>
      <c r="J205" s="8">
        <v>50</v>
      </c>
      <c r="K205" s="8">
        <v>567</v>
      </c>
      <c r="L205" s="4"/>
    </row>
    <row r="206" spans="1:12" x14ac:dyDescent="0.3">
      <c r="A206" s="3" t="s">
        <v>427</v>
      </c>
      <c r="B206" s="4" t="s">
        <v>428</v>
      </c>
      <c r="C206" s="6">
        <v>8.5</v>
      </c>
      <c r="D206" s="1" t="s">
        <v>255</v>
      </c>
      <c r="E206" s="1"/>
      <c r="F206" s="9" t="s">
        <v>189</v>
      </c>
      <c r="G206" s="9"/>
      <c r="H206" s="10">
        <f t="shared" si="6"/>
        <v>9.7254901960784306</v>
      </c>
      <c r="I206" s="10" t="str">
        <f t="shared" si="7"/>
        <v>FSK</v>
      </c>
      <c r="J206" s="8">
        <v>51</v>
      </c>
      <c r="K206" s="8">
        <v>496</v>
      </c>
      <c r="L206" s="4"/>
    </row>
    <row r="207" spans="1:12" x14ac:dyDescent="0.3">
      <c r="A207" s="3" t="s">
        <v>454</v>
      </c>
      <c r="B207" s="4" t="s">
        <v>455</v>
      </c>
      <c r="C207" s="6">
        <v>8.1999999999999993</v>
      </c>
      <c r="D207" s="1" t="s">
        <v>255</v>
      </c>
      <c r="E207" s="1"/>
      <c r="F207" s="9" t="s">
        <v>227</v>
      </c>
      <c r="G207" s="9"/>
      <c r="H207" s="10">
        <f t="shared" si="6"/>
        <v>6.9426751592356695</v>
      </c>
      <c r="I207" s="10" t="str">
        <f t="shared" si="7"/>
        <v>SK</v>
      </c>
      <c r="J207" s="8">
        <v>62.8</v>
      </c>
      <c r="K207" s="8">
        <v>436</v>
      </c>
      <c r="L207" s="4"/>
    </row>
    <row r="208" spans="1:12" x14ac:dyDescent="0.3">
      <c r="A208" s="16" t="s">
        <v>454</v>
      </c>
      <c r="B208" s="17" t="s">
        <v>659</v>
      </c>
      <c r="C208" s="13">
        <f>17.33*12/21.75</f>
        <v>9.5613793103448259</v>
      </c>
      <c r="D208" s="12" t="s">
        <v>265</v>
      </c>
      <c r="E208" s="1"/>
      <c r="F208" s="9" t="s">
        <v>220</v>
      </c>
      <c r="G208" s="9"/>
      <c r="H208" s="10">
        <f t="shared" si="6"/>
        <v>8.3993115318416525</v>
      </c>
      <c r="I208" s="10" t="str">
        <f t="shared" si="7"/>
        <v>SK</v>
      </c>
      <c r="J208" s="8">
        <v>58.1</v>
      </c>
      <c r="K208" s="8">
        <v>488</v>
      </c>
      <c r="L208" s="4"/>
    </row>
    <row r="209" spans="1:12" x14ac:dyDescent="0.3">
      <c r="A209" s="16" t="s">
        <v>454</v>
      </c>
      <c r="B209" s="17" t="s">
        <v>663</v>
      </c>
      <c r="C209" s="13">
        <f>(15+10/12)*12/21</f>
        <v>9.0476190476190474</v>
      </c>
      <c r="D209" s="12" t="s">
        <v>255</v>
      </c>
      <c r="E209" s="1"/>
      <c r="F209" s="9" t="s">
        <v>202</v>
      </c>
      <c r="G209" s="9"/>
      <c r="H209" s="10">
        <f t="shared" si="6"/>
        <v>10.318949343339588</v>
      </c>
      <c r="I209" s="10" t="str">
        <f t="shared" si="7"/>
        <v>FSK</v>
      </c>
      <c r="J209" s="8">
        <v>53.3</v>
      </c>
      <c r="K209" s="8">
        <v>550</v>
      </c>
      <c r="L209" s="4"/>
    </row>
    <row r="210" spans="1:12" x14ac:dyDescent="0.3">
      <c r="A210" s="16" t="s">
        <v>454</v>
      </c>
      <c r="B210" s="17" t="s">
        <v>666</v>
      </c>
      <c r="C210" s="13">
        <f>(15+7/12)*12/21</f>
        <v>8.9047619047619051</v>
      </c>
      <c r="D210" s="12" t="s">
        <v>255</v>
      </c>
      <c r="E210" s="1"/>
      <c r="F210" s="9" t="s">
        <v>190</v>
      </c>
      <c r="G210" s="9"/>
      <c r="H210" s="10">
        <f t="shared" si="6"/>
        <v>10.7421875</v>
      </c>
      <c r="I210" s="10" t="str">
        <f t="shared" si="7"/>
        <v>FSK</v>
      </c>
      <c r="J210" s="8">
        <v>51.2</v>
      </c>
      <c r="K210" s="8">
        <v>550</v>
      </c>
      <c r="L210" s="4"/>
    </row>
    <row r="211" spans="1:12" x14ac:dyDescent="0.3">
      <c r="A211" s="16" t="s">
        <v>454</v>
      </c>
      <c r="B211" s="17" t="s">
        <v>664</v>
      </c>
      <c r="C211" s="13">
        <f>17/19.5*12</f>
        <v>10.461538461538462</v>
      </c>
      <c r="D211" s="12" t="s">
        <v>265</v>
      </c>
      <c r="E211" s="1"/>
      <c r="F211" s="9" t="s">
        <v>91</v>
      </c>
      <c r="G211" s="9"/>
      <c r="H211" s="10">
        <f t="shared" si="6"/>
        <v>14.719101123595506</v>
      </c>
      <c r="I211" s="10" t="str">
        <f t="shared" si="7"/>
        <v>HPK</v>
      </c>
      <c r="J211" s="8">
        <v>44.5</v>
      </c>
      <c r="K211" s="8">
        <v>655</v>
      </c>
      <c r="L211" s="4"/>
    </row>
    <row r="212" spans="1:12" x14ac:dyDescent="0.3">
      <c r="A212" s="16" t="s">
        <v>454</v>
      </c>
      <c r="B212" s="17" t="s">
        <v>665</v>
      </c>
      <c r="C212" s="13">
        <f>(16+10/12)*12/19.5</f>
        <v>10.358974358974359</v>
      </c>
      <c r="D212" s="12" t="s">
        <v>265</v>
      </c>
      <c r="E212" s="1"/>
      <c r="F212" s="9" t="s">
        <v>6</v>
      </c>
      <c r="G212" s="9"/>
      <c r="H212" s="10">
        <f t="shared" si="6"/>
        <v>15.03640776699029</v>
      </c>
      <c r="I212" s="10" t="str">
        <f t="shared" si="7"/>
        <v>HPK</v>
      </c>
      <c r="J212" s="8">
        <v>41.2</v>
      </c>
      <c r="K212" s="8">
        <v>619.5</v>
      </c>
      <c r="L212" s="4"/>
    </row>
    <row r="213" spans="1:12" x14ac:dyDescent="0.3">
      <c r="A213" s="16" t="s">
        <v>454</v>
      </c>
      <c r="B213" s="17" t="s">
        <v>549</v>
      </c>
      <c r="C213" s="13">
        <f>(17+11/12)*12/17.9</f>
        <v>12.011173184357542</v>
      </c>
      <c r="D213" s="12" t="s">
        <v>251</v>
      </c>
      <c r="E213" s="1"/>
      <c r="F213" s="9" t="s">
        <v>122</v>
      </c>
      <c r="G213" s="9"/>
      <c r="H213" s="10">
        <f t="shared" si="6"/>
        <v>13.260869565217391</v>
      </c>
      <c r="I213" s="10" t="str">
        <f t="shared" si="7"/>
        <v>HPK</v>
      </c>
      <c r="J213" s="8">
        <v>46</v>
      </c>
      <c r="K213" s="8">
        <v>610</v>
      </c>
      <c r="L213" s="4"/>
    </row>
    <row r="214" spans="1:12" x14ac:dyDescent="0.3">
      <c r="A214" s="16" t="s">
        <v>454</v>
      </c>
      <c r="B214" s="17" t="s">
        <v>655</v>
      </c>
      <c r="C214" s="13">
        <f>(16+7/12)*12/19.5</f>
        <v>10.205128205128204</v>
      </c>
      <c r="D214" s="12" t="s">
        <v>265</v>
      </c>
      <c r="E214" s="1"/>
      <c r="F214" s="9" t="s">
        <v>77</v>
      </c>
      <c r="G214" s="9"/>
      <c r="H214" s="10">
        <f t="shared" si="6"/>
        <v>14.886363636363637</v>
      </c>
      <c r="I214" s="10" t="str">
        <f t="shared" si="7"/>
        <v>HPK</v>
      </c>
      <c r="J214" s="8">
        <v>44</v>
      </c>
      <c r="K214" s="8">
        <v>655</v>
      </c>
      <c r="L214" s="4"/>
    </row>
    <row r="215" spans="1:12" x14ac:dyDescent="0.3">
      <c r="A215" s="16" t="s">
        <v>454</v>
      </c>
      <c r="B215" s="17" t="s">
        <v>653</v>
      </c>
      <c r="C215" s="13">
        <f>16*12/21.5</f>
        <v>8.9302325581395348</v>
      </c>
      <c r="D215" s="12" t="s">
        <v>255</v>
      </c>
      <c r="E215" s="1"/>
      <c r="F215" s="9" t="s">
        <v>67</v>
      </c>
      <c r="G215" s="9"/>
      <c r="H215" s="10">
        <f t="shared" si="6"/>
        <v>14.827586206896552</v>
      </c>
      <c r="I215" s="10" t="str">
        <f t="shared" si="7"/>
        <v>HPK</v>
      </c>
      <c r="J215" s="8">
        <v>43.5</v>
      </c>
      <c r="K215" s="8">
        <v>645</v>
      </c>
      <c r="L215" s="4"/>
    </row>
    <row r="216" spans="1:12" x14ac:dyDescent="0.3">
      <c r="A216" s="16" t="s">
        <v>454</v>
      </c>
      <c r="B216" s="20" t="s">
        <v>652</v>
      </c>
      <c r="C216" s="13">
        <f>15.5*12/19.5</f>
        <v>9.5384615384615383</v>
      </c>
      <c r="D216" s="12" t="s">
        <v>265</v>
      </c>
      <c r="E216" s="1"/>
      <c r="F216" s="9" t="s">
        <v>8</v>
      </c>
      <c r="G216" s="9"/>
      <c r="H216" s="10">
        <f t="shared" si="6"/>
        <v>14.903846153846153</v>
      </c>
      <c r="I216" s="10" t="str">
        <f t="shared" si="7"/>
        <v>HPK</v>
      </c>
      <c r="J216" s="8">
        <v>41.6</v>
      </c>
      <c r="K216" s="8">
        <v>620</v>
      </c>
      <c r="L216" s="4"/>
    </row>
    <row r="217" spans="1:12" x14ac:dyDescent="0.3">
      <c r="A217" s="16" t="s">
        <v>454</v>
      </c>
      <c r="B217" s="17" t="s">
        <v>651</v>
      </c>
      <c r="C217" s="13">
        <f>(15+10/12)*12/21</f>
        <v>9.0476190476190474</v>
      </c>
      <c r="D217" s="12" t="s">
        <v>255</v>
      </c>
      <c r="E217" s="1"/>
      <c r="F217" s="9" t="s">
        <v>148</v>
      </c>
      <c r="G217" s="9"/>
      <c r="H217" s="10">
        <f t="shared" si="6"/>
        <v>12.166666666666666</v>
      </c>
      <c r="I217" s="10" t="str">
        <f t="shared" si="7"/>
        <v>HPK</v>
      </c>
      <c r="J217" s="8">
        <v>48</v>
      </c>
      <c r="K217" s="8">
        <v>584</v>
      </c>
      <c r="L217" s="4"/>
    </row>
    <row r="218" spans="1:12" x14ac:dyDescent="0.3">
      <c r="A218" s="16" t="s">
        <v>454</v>
      </c>
      <c r="B218" s="17" t="s">
        <v>642</v>
      </c>
      <c r="C218" s="13">
        <f>16.5*12/22</f>
        <v>9</v>
      </c>
      <c r="D218" s="12" t="s">
        <v>255</v>
      </c>
      <c r="E218" s="1"/>
      <c r="F218" s="9" t="s">
        <v>218</v>
      </c>
      <c r="G218" s="9"/>
      <c r="H218" s="10">
        <f t="shared" si="6"/>
        <v>9.6071428571428577</v>
      </c>
      <c r="I218" s="10" t="str">
        <f t="shared" si="7"/>
        <v>FSK</v>
      </c>
      <c r="J218" s="8">
        <v>56</v>
      </c>
      <c r="K218" s="8">
        <v>538</v>
      </c>
      <c r="L218" s="4"/>
    </row>
    <row r="219" spans="1:12" x14ac:dyDescent="0.3">
      <c r="A219" s="3" t="s">
        <v>429</v>
      </c>
      <c r="B219" s="4" t="s">
        <v>430</v>
      </c>
      <c r="C219" s="6">
        <v>8.6</v>
      </c>
      <c r="D219" s="1" t="s">
        <v>255</v>
      </c>
      <c r="E219" s="1"/>
      <c r="F219" s="9" t="s">
        <v>134</v>
      </c>
      <c r="G219" s="9"/>
      <c r="H219" s="10">
        <f t="shared" si="6"/>
        <v>13.297872340425531</v>
      </c>
      <c r="I219" s="10" t="str">
        <f t="shared" si="7"/>
        <v>HPK</v>
      </c>
      <c r="J219" s="8">
        <v>47</v>
      </c>
      <c r="K219" s="8">
        <v>625</v>
      </c>
      <c r="L219" s="4"/>
    </row>
    <row r="220" spans="1:12" x14ac:dyDescent="0.3">
      <c r="A220" s="3" t="s">
        <v>431</v>
      </c>
      <c r="B220" s="4" t="s">
        <v>432</v>
      </c>
      <c r="C220" s="6">
        <v>7.9</v>
      </c>
      <c r="D220" s="1" t="s">
        <v>255</v>
      </c>
      <c r="E220" s="1"/>
      <c r="F220" s="9" t="s">
        <v>142</v>
      </c>
      <c r="G220" s="9"/>
      <c r="H220" s="10">
        <f t="shared" si="6"/>
        <v>13.020833333333334</v>
      </c>
      <c r="I220" s="10" t="str">
        <f t="shared" si="7"/>
        <v>HPK</v>
      </c>
      <c r="J220" s="8">
        <v>48</v>
      </c>
      <c r="K220" s="8">
        <v>625</v>
      </c>
      <c r="L220" s="4"/>
    </row>
    <row r="221" spans="1:12" x14ac:dyDescent="0.3">
      <c r="A221" s="3" t="s">
        <v>433</v>
      </c>
      <c r="B221" s="4" t="s">
        <v>434</v>
      </c>
      <c r="C221" s="6" t="s">
        <v>347</v>
      </c>
      <c r="D221" s="1" t="s">
        <v>255</v>
      </c>
      <c r="E221" s="1"/>
      <c r="F221" s="9" t="s">
        <v>188</v>
      </c>
      <c r="G221" s="9"/>
      <c r="H221" s="10">
        <f t="shared" si="6"/>
        <v>10.156862745098039</v>
      </c>
      <c r="I221" s="10" t="str">
        <f t="shared" si="7"/>
        <v>FSK</v>
      </c>
      <c r="J221" s="8">
        <v>51</v>
      </c>
      <c r="K221" s="8">
        <v>518</v>
      </c>
      <c r="L221" s="4"/>
    </row>
    <row r="222" spans="1:12" x14ac:dyDescent="0.3">
      <c r="A222" s="3" t="s">
        <v>433</v>
      </c>
      <c r="B222" s="4" t="s">
        <v>435</v>
      </c>
      <c r="C222" s="6">
        <v>11.5</v>
      </c>
      <c r="D222" s="1" t="s">
        <v>251</v>
      </c>
      <c r="E222" s="1"/>
      <c r="F222" s="9" t="s">
        <v>187</v>
      </c>
      <c r="G222" s="9"/>
      <c r="H222" s="10">
        <f t="shared" si="6"/>
        <v>10.196078431372548</v>
      </c>
      <c r="I222" s="10" t="str">
        <f t="shared" si="7"/>
        <v>FSK</v>
      </c>
      <c r="J222" s="8">
        <v>51</v>
      </c>
      <c r="K222" s="8">
        <v>520</v>
      </c>
      <c r="L222" s="4"/>
    </row>
    <row r="223" spans="1:12" x14ac:dyDescent="0.3">
      <c r="A223" s="3" t="s">
        <v>433</v>
      </c>
      <c r="B223" s="4" t="s">
        <v>436</v>
      </c>
      <c r="C223" s="6">
        <v>9.9</v>
      </c>
      <c r="D223" s="1" t="s">
        <v>265</v>
      </c>
      <c r="E223" s="1"/>
      <c r="F223" s="9" t="s">
        <v>92</v>
      </c>
      <c r="G223" s="9"/>
      <c r="H223" s="10">
        <f t="shared" si="6"/>
        <v>14.426966292134832</v>
      </c>
      <c r="I223" s="10" t="str">
        <f t="shared" si="7"/>
        <v>HPK</v>
      </c>
      <c r="J223" s="8">
        <v>44.5</v>
      </c>
      <c r="K223" s="8">
        <v>642</v>
      </c>
      <c r="L223" s="4"/>
    </row>
    <row r="224" spans="1:12" x14ac:dyDescent="0.3">
      <c r="A224" s="3" t="s">
        <v>433</v>
      </c>
      <c r="B224" s="4" t="s">
        <v>437</v>
      </c>
      <c r="C224" s="6">
        <v>8.6999999999999993</v>
      </c>
      <c r="D224" s="1" t="s">
        <v>255</v>
      </c>
      <c r="E224" s="1"/>
      <c r="F224" s="9" t="s">
        <v>159</v>
      </c>
      <c r="G224" s="9"/>
      <c r="H224" s="10">
        <f t="shared" si="6"/>
        <v>10.833333333333334</v>
      </c>
      <c r="I224" s="10" t="str">
        <f t="shared" si="7"/>
        <v>FSK</v>
      </c>
      <c r="J224" s="8">
        <v>48</v>
      </c>
      <c r="K224" s="8">
        <v>520</v>
      </c>
      <c r="L224" s="4"/>
    </row>
    <row r="225" spans="1:12" x14ac:dyDescent="0.3">
      <c r="A225" s="3" t="s">
        <v>433</v>
      </c>
      <c r="B225" s="4" t="s">
        <v>438</v>
      </c>
      <c r="C225" s="6">
        <v>7.3</v>
      </c>
      <c r="D225" s="1" t="s">
        <v>255</v>
      </c>
      <c r="E225" s="1"/>
      <c r="F225" s="9" t="s">
        <v>37</v>
      </c>
      <c r="G225" s="9"/>
      <c r="H225" s="10">
        <f t="shared" si="6"/>
        <v>14.953488372093023</v>
      </c>
      <c r="I225" s="10" t="str">
        <f t="shared" si="7"/>
        <v>HPK</v>
      </c>
      <c r="J225" s="8">
        <v>43</v>
      </c>
      <c r="K225" s="8">
        <v>643</v>
      </c>
      <c r="L225" s="4"/>
    </row>
    <row r="226" spans="1:12" x14ac:dyDescent="0.3">
      <c r="A226" s="3" t="s">
        <v>433</v>
      </c>
      <c r="B226" s="4" t="s">
        <v>439</v>
      </c>
      <c r="C226" s="6">
        <v>7.4</v>
      </c>
      <c r="D226" s="1" t="s">
        <v>255</v>
      </c>
      <c r="E226" s="1"/>
      <c r="F226" s="9" t="s">
        <v>34</v>
      </c>
      <c r="G226" s="9"/>
      <c r="H226" s="10">
        <f t="shared" si="6"/>
        <v>15</v>
      </c>
      <c r="I226" s="10" t="str">
        <f t="shared" si="7"/>
        <v>HPK</v>
      </c>
      <c r="J226" s="8">
        <v>43</v>
      </c>
      <c r="K226" s="8">
        <v>645</v>
      </c>
      <c r="L226" s="4"/>
    </row>
    <row r="227" spans="1:12" x14ac:dyDescent="0.3">
      <c r="A227" s="3" t="s">
        <v>433</v>
      </c>
      <c r="B227" s="4" t="s">
        <v>440</v>
      </c>
      <c r="C227" s="6">
        <v>7.5</v>
      </c>
      <c r="D227" s="1" t="s">
        <v>255</v>
      </c>
      <c r="E227" s="1"/>
      <c r="F227" s="9" t="s">
        <v>11</v>
      </c>
      <c r="G227" s="9"/>
      <c r="H227" s="10">
        <f t="shared" si="6"/>
        <v>15.428571428571429</v>
      </c>
      <c r="I227" s="10" t="str">
        <f t="shared" si="7"/>
        <v>HPK</v>
      </c>
      <c r="J227" s="8">
        <v>42</v>
      </c>
      <c r="K227" s="8">
        <v>648</v>
      </c>
      <c r="L227" s="4"/>
    </row>
    <row r="228" spans="1:12" x14ac:dyDescent="0.3">
      <c r="A228" s="3" t="s">
        <v>433</v>
      </c>
      <c r="B228" s="4" t="s">
        <v>441</v>
      </c>
      <c r="C228" s="6">
        <v>8.1</v>
      </c>
      <c r="D228" s="1" t="s">
        <v>255</v>
      </c>
      <c r="E228" s="1"/>
      <c r="F228" s="9" t="s">
        <v>35</v>
      </c>
      <c r="G228" s="9"/>
      <c r="H228" s="10">
        <f t="shared" si="6"/>
        <v>15</v>
      </c>
      <c r="I228" s="10" t="str">
        <f t="shared" si="7"/>
        <v>HPK</v>
      </c>
      <c r="J228" s="8">
        <v>43</v>
      </c>
      <c r="K228" s="8">
        <v>645</v>
      </c>
      <c r="L228" s="4"/>
    </row>
    <row r="229" spans="1:12" x14ac:dyDescent="0.3">
      <c r="A229" s="3" t="s">
        <v>433</v>
      </c>
      <c r="B229" s="4" t="s">
        <v>442</v>
      </c>
      <c r="C229" s="6" t="s">
        <v>443</v>
      </c>
      <c r="D229" s="1" t="s">
        <v>255</v>
      </c>
      <c r="E229" s="1"/>
      <c r="F229" s="9" t="s">
        <v>191</v>
      </c>
      <c r="G229" s="9"/>
      <c r="H229" s="10">
        <f t="shared" si="6"/>
        <v>10.76923076923077</v>
      </c>
      <c r="I229" s="10" t="str">
        <f t="shared" si="7"/>
        <v>FSK</v>
      </c>
      <c r="J229" s="8">
        <v>52</v>
      </c>
      <c r="K229" s="8">
        <v>560</v>
      </c>
      <c r="L229" s="4"/>
    </row>
    <row r="230" spans="1:12" x14ac:dyDescent="0.3">
      <c r="A230" s="3" t="s">
        <v>433</v>
      </c>
      <c r="B230" s="4" t="s">
        <v>444</v>
      </c>
      <c r="C230" s="6">
        <v>10.6</v>
      </c>
      <c r="D230" s="1" t="s">
        <v>265</v>
      </c>
      <c r="E230" s="1"/>
      <c r="F230" s="9" t="s">
        <v>68</v>
      </c>
      <c r="G230" s="9"/>
      <c r="H230" s="10">
        <f t="shared" si="6"/>
        <v>14.793103448275861</v>
      </c>
      <c r="I230" s="10" t="str">
        <f t="shared" si="7"/>
        <v>HPK</v>
      </c>
      <c r="J230" s="8">
        <v>43.5</v>
      </c>
      <c r="K230" s="8">
        <v>643.5</v>
      </c>
      <c r="L230" s="4"/>
    </row>
    <row r="231" spans="1:12" x14ac:dyDescent="0.3">
      <c r="A231" s="3" t="s">
        <v>433</v>
      </c>
      <c r="B231" s="4" t="s">
        <v>445</v>
      </c>
      <c r="C231" s="6" t="s">
        <v>446</v>
      </c>
      <c r="D231" s="1" t="s">
        <v>255</v>
      </c>
      <c r="E231" s="1"/>
      <c r="F231" s="9" t="s">
        <v>72</v>
      </c>
      <c r="G231" s="9"/>
      <c r="H231" s="10">
        <f t="shared" si="6"/>
        <v>14.551724137931034</v>
      </c>
      <c r="I231" s="10" t="str">
        <f t="shared" si="7"/>
        <v>HPK</v>
      </c>
      <c r="J231" s="8">
        <v>43.5</v>
      </c>
      <c r="K231" s="8">
        <v>633</v>
      </c>
      <c r="L231" s="4"/>
    </row>
    <row r="232" spans="1:12" x14ac:dyDescent="0.3">
      <c r="A232" s="3" t="s">
        <v>433</v>
      </c>
      <c r="B232" s="4" t="s">
        <v>447</v>
      </c>
      <c r="C232" s="6">
        <v>8.1</v>
      </c>
      <c r="D232" s="1" t="s">
        <v>255</v>
      </c>
      <c r="E232" s="1"/>
      <c r="F232" s="9" t="s">
        <v>123</v>
      </c>
      <c r="G232" s="9"/>
      <c r="H232" s="10">
        <f t="shared" si="6"/>
        <v>12.826086956521738</v>
      </c>
      <c r="I232" s="10" t="str">
        <f t="shared" si="7"/>
        <v>HPK</v>
      </c>
      <c r="J232" s="8">
        <v>46</v>
      </c>
      <c r="K232" s="8">
        <v>590</v>
      </c>
      <c r="L232" s="4"/>
    </row>
    <row r="233" spans="1:12" x14ac:dyDescent="0.3">
      <c r="A233" s="3" t="s">
        <v>433</v>
      </c>
      <c r="B233" s="4" t="s">
        <v>448</v>
      </c>
      <c r="C233" s="6">
        <v>7.7</v>
      </c>
      <c r="D233" s="1" t="s">
        <v>255</v>
      </c>
      <c r="E233" s="1"/>
      <c r="F233" s="9" t="s">
        <v>192</v>
      </c>
      <c r="G233" s="9"/>
      <c r="H233" s="10">
        <f t="shared" si="6"/>
        <v>10.653846153846153</v>
      </c>
      <c r="I233" s="10" t="str">
        <f t="shared" si="7"/>
        <v>FSK</v>
      </c>
      <c r="J233" s="8">
        <v>52</v>
      </c>
      <c r="K233" s="8">
        <v>554</v>
      </c>
      <c r="L233" s="4"/>
    </row>
    <row r="234" spans="1:12" x14ac:dyDescent="0.3">
      <c r="A234" s="3" t="s">
        <v>433</v>
      </c>
      <c r="B234" s="4" t="s">
        <v>449</v>
      </c>
      <c r="C234" s="6">
        <v>13</v>
      </c>
      <c r="D234" s="1" t="s">
        <v>251</v>
      </c>
      <c r="E234" s="1"/>
      <c r="F234" s="9" t="s">
        <v>50</v>
      </c>
      <c r="G234" s="9"/>
      <c r="H234" s="10">
        <f t="shared" si="6"/>
        <v>14.651162790697674</v>
      </c>
      <c r="I234" s="10" t="str">
        <f t="shared" si="7"/>
        <v>HPK</v>
      </c>
      <c r="J234" s="8">
        <v>43</v>
      </c>
      <c r="K234" s="8">
        <v>630</v>
      </c>
      <c r="L234" s="4"/>
    </row>
    <row r="235" spans="1:12" x14ac:dyDescent="0.3">
      <c r="A235" s="3" t="s">
        <v>433</v>
      </c>
      <c r="B235" s="4" t="s">
        <v>450</v>
      </c>
      <c r="C235" s="6" t="s">
        <v>318</v>
      </c>
      <c r="D235" s="1" t="s">
        <v>255</v>
      </c>
      <c r="E235" s="1"/>
      <c r="F235" s="9" t="s">
        <v>124</v>
      </c>
      <c r="G235" s="9"/>
      <c r="H235" s="10">
        <f t="shared" si="6"/>
        <v>12.826086956521738</v>
      </c>
      <c r="I235" s="10" t="str">
        <f t="shared" si="7"/>
        <v>HPK</v>
      </c>
      <c r="J235" s="8">
        <v>46</v>
      </c>
      <c r="K235" s="8">
        <v>590</v>
      </c>
      <c r="L235" s="4"/>
    </row>
    <row r="236" spans="1:12" x14ac:dyDescent="0.3">
      <c r="A236" s="3" t="s">
        <v>433</v>
      </c>
      <c r="B236" s="4" t="s">
        <v>451</v>
      </c>
      <c r="C236" s="6" t="s">
        <v>318</v>
      </c>
      <c r="D236" s="1" t="s">
        <v>255</v>
      </c>
      <c r="E236" s="1"/>
      <c r="F236" s="9" t="s">
        <v>193</v>
      </c>
      <c r="G236" s="9"/>
      <c r="H236" s="10">
        <f t="shared" si="6"/>
        <v>10.653846153846153</v>
      </c>
      <c r="I236" s="10" t="str">
        <f t="shared" si="7"/>
        <v>FSK</v>
      </c>
      <c r="J236" s="8">
        <v>52</v>
      </c>
      <c r="K236" s="8">
        <v>554</v>
      </c>
      <c r="L236" s="4"/>
    </row>
    <row r="237" spans="1:12" x14ac:dyDescent="0.3">
      <c r="A237" s="3" t="s">
        <v>452</v>
      </c>
      <c r="B237" s="4" t="s">
        <v>453</v>
      </c>
      <c r="C237" s="6">
        <v>14.5</v>
      </c>
      <c r="D237" s="1" t="s">
        <v>251</v>
      </c>
      <c r="E237" s="1"/>
      <c r="F237" s="9" t="s">
        <v>10</v>
      </c>
      <c r="G237" s="9"/>
      <c r="H237" s="10">
        <f t="shared" si="6"/>
        <v>15.476190476190476</v>
      </c>
      <c r="I237" s="10" t="str">
        <f t="shared" si="7"/>
        <v>HPK</v>
      </c>
      <c r="J237" s="8">
        <v>42</v>
      </c>
      <c r="K237" s="8">
        <v>650</v>
      </c>
      <c r="L237" s="4"/>
    </row>
    <row r="238" spans="1:12" x14ac:dyDescent="0.3">
      <c r="A238" s="9" t="s">
        <v>213</v>
      </c>
      <c r="B238" s="9"/>
      <c r="C238" s="10">
        <v>9.2727272727272734</v>
      </c>
      <c r="D238" s="10" t="s">
        <v>265</v>
      </c>
      <c r="E238" s="1"/>
      <c r="F238" s="9" t="s">
        <v>199</v>
      </c>
      <c r="G238" s="9"/>
      <c r="H238" s="10">
        <f t="shared" si="6"/>
        <v>10.547169811320755</v>
      </c>
      <c r="I238" s="10" t="str">
        <f t="shared" si="7"/>
        <v>FSK</v>
      </c>
      <c r="J238" s="8">
        <v>53</v>
      </c>
      <c r="K238" s="8">
        <v>559</v>
      </c>
      <c r="L238" s="4"/>
    </row>
    <row r="239" spans="1:12" x14ac:dyDescent="0.3">
      <c r="A239" s="9" t="s">
        <v>196</v>
      </c>
      <c r="B239" s="9"/>
      <c r="C239" s="10">
        <v>10</v>
      </c>
      <c r="D239" s="10" t="s">
        <v>265</v>
      </c>
      <c r="E239" s="1"/>
      <c r="F239" s="9" t="s">
        <v>195</v>
      </c>
      <c r="G239" s="9"/>
      <c r="H239" s="10">
        <f t="shared" si="6"/>
        <v>10.192307692307692</v>
      </c>
      <c r="I239" s="10" t="str">
        <f t="shared" si="7"/>
        <v>FSK</v>
      </c>
      <c r="J239" s="8">
        <v>52</v>
      </c>
      <c r="K239" s="8">
        <v>530</v>
      </c>
      <c r="L239" s="4"/>
    </row>
    <row r="240" spans="1:12" x14ac:dyDescent="0.3">
      <c r="A240" s="9" t="s">
        <v>126</v>
      </c>
      <c r="B240" s="9"/>
      <c r="C240" s="10">
        <v>11.956521739130435</v>
      </c>
      <c r="D240" s="10" t="s">
        <v>251</v>
      </c>
      <c r="E240" s="1"/>
      <c r="F240" s="9" t="s">
        <v>90</v>
      </c>
      <c r="G240" s="9"/>
      <c r="H240" s="10">
        <f t="shared" si="6"/>
        <v>14.542182227221597</v>
      </c>
      <c r="I240" s="10" t="str">
        <f t="shared" si="7"/>
        <v>HPK</v>
      </c>
      <c r="J240" s="8">
        <v>44.45</v>
      </c>
      <c r="K240" s="8">
        <v>646.4</v>
      </c>
      <c r="L240" s="4"/>
    </row>
    <row r="241" spans="1:12" x14ac:dyDescent="0.3">
      <c r="A241" s="9" t="s">
        <v>109</v>
      </c>
      <c r="B241" s="9"/>
      <c r="C241" s="10">
        <v>12.444444444444445</v>
      </c>
      <c r="D241" s="10" t="s">
        <v>251</v>
      </c>
      <c r="E241" s="1"/>
      <c r="F241" s="9" t="s">
        <v>76</v>
      </c>
      <c r="G241" s="9"/>
      <c r="H241" s="10">
        <f t="shared" si="6"/>
        <v>15</v>
      </c>
      <c r="I241" s="10" t="str">
        <f t="shared" si="7"/>
        <v>HPK</v>
      </c>
      <c r="J241" s="8">
        <v>44</v>
      </c>
      <c r="K241" s="8">
        <v>660</v>
      </c>
      <c r="L241" s="4"/>
    </row>
    <row r="242" spans="1:12" x14ac:dyDescent="0.3">
      <c r="A242" s="9" t="s">
        <v>111</v>
      </c>
      <c r="B242" s="9"/>
      <c r="C242" s="10">
        <v>12.444444444444445</v>
      </c>
      <c r="D242" s="10" t="s">
        <v>251</v>
      </c>
      <c r="E242" s="1"/>
      <c r="F242" s="9" t="s">
        <v>30</v>
      </c>
      <c r="G242" s="9"/>
      <c r="H242" s="10">
        <f t="shared" si="6"/>
        <v>15.302325581395349</v>
      </c>
      <c r="I242" s="10" t="str">
        <f t="shared" si="7"/>
        <v>HPK</v>
      </c>
      <c r="J242" s="8">
        <v>43</v>
      </c>
      <c r="K242" s="8">
        <v>658</v>
      </c>
      <c r="L242" s="4"/>
    </row>
    <row r="243" spans="1:12" x14ac:dyDescent="0.3">
      <c r="A243" s="9" t="s">
        <v>110</v>
      </c>
      <c r="B243" s="9"/>
      <c r="C243" s="10">
        <v>12.444444444444445</v>
      </c>
      <c r="D243" s="10" t="s">
        <v>251</v>
      </c>
      <c r="E243" s="1"/>
      <c r="F243" s="9" t="s">
        <v>135</v>
      </c>
      <c r="G243" s="9"/>
      <c r="H243" s="10">
        <f t="shared" si="6"/>
        <v>13.191489361702128</v>
      </c>
      <c r="I243" s="10" t="str">
        <f t="shared" si="7"/>
        <v>HPK</v>
      </c>
      <c r="J243" s="8">
        <v>47</v>
      </c>
      <c r="K243" s="8">
        <v>620</v>
      </c>
      <c r="L243" s="4"/>
    </row>
    <row r="244" spans="1:12" x14ac:dyDescent="0.3">
      <c r="A244" s="9" t="s">
        <v>15</v>
      </c>
      <c r="B244" s="9"/>
      <c r="C244" s="10">
        <v>15.238095238095237</v>
      </c>
      <c r="D244" s="10" t="s">
        <v>251</v>
      </c>
      <c r="E244" s="1"/>
      <c r="F244" s="9" t="s">
        <v>108</v>
      </c>
      <c r="G244" s="9"/>
      <c r="H244" s="10">
        <f t="shared" si="6"/>
        <v>13.111111111111111</v>
      </c>
      <c r="I244" s="10" t="str">
        <f t="shared" si="7"/>
        <v>HPK</v>
      </c>
      <c r="J244" s="8">
        <v>45</v>
      </c>
      <c r="K244" s="8">
        <v>590</v>
      </c>
      <c r="L244" s="4"/>
    </row>
    <row r="245" spans="1:12" x14ac:dyDescent="0.3">
      <c r="A245" s="9" t="s">
        <v>101</v>
      </c>
      <c r="B245" s="9"/>
      <c r="C245" s="10">
        <v>14.222222222222221</v>
      </c>
      <c r="D245" s="10" t="s">
        <v>251</v>
      </c>
    </row>
    <row r="246" spans="1:12" x14ac:dyDescent="0.3">
      <c r="A246" s="9" t="s">
        <v>212</v>
      </c>
      <c r="B246" s="9"/>
      <c r="C246" s="10">
        <v>9.454545454545455</v>
      </c>
      <c r="D246" s="10" t="s">
        <v>265</v>
      </c>
    </row>
    <row r="247" spans="1:12" x14ac:dyDescent="0.3">
      <c r="A247" s="9" t="s">
        <v>233</v>
      </c>
      <c r="B247" s="9"/>
      <c r="C247" s="10">
        <v>14.545454545454545</v>
      </c>
      <c r="D247" s="10" t="s">
        <v>251</v>
      </c>
    </row>
    <row r="248" spans="1:12" x14ac:dyDescent="0.3">
      <c r="A248" s="3" t="s">
        <v>456</v>
      </c>
      <c r="B248" s="4" t="s">
        <v>457</v>
      </c>
      <c r="C248" s="6" t="s">
        <v>458</v>
      </c>
      <c r="D248" s="1" t="s">
        <v>255</v>
      </c>
    </row>
    <row r="249" spans="1:12" x14ac:dyDescent="0.3">
      <c r="A249" s="3" t="s">
        <v>456</v>
      </c>
      <c r="B249" s="4" t="s">
        <v>459</v>
      </c>
      <c r="C249" s="6">
        <v>8.3000000000000007</v>
      </c>
      <c r="D249" s="1" t="s">
        <v>255</v>
      </c>
    </row>
    <row r="250" spans="1:12" x14ac:dyDescent="0.3">
      <c r="A250" s="3" t="s">
        <v>456</v>
      </c>
      <c r="B250" s="4" t="s">
        <v>460</v>
      </c>
      <c r="C250" s="6">
        <v>8.5</v>
      </c>
      <c r="D250" s="1" t="s">
        <v>255</v>
      </c>
    </row>
    <row r="251" spans="1:12" x14ac:dyDescent="0.3">
      <c r="A251" s="3" t="s">
        <v>456</v>
      </c>
      <c r="B251" s="4" t="s">
        <v>461</v>
      </c>
      <c r="C251" s="6">
        <v>8.4</v>
      </c>
      <c r="D251" s="1" t="s">
        <v>255</v>
      </c>
    </row>
    <row r="252" spans="1:12" x14ac:dyDescent="0.3">
      <c r="A252" s="3" t="s">
        <v>456</v>
      </c>
      <c r="B252" s="4" t="s">
        <v>462</v>
      </c>
      <c r="C252" s="6">
        <v>10.3</v>
      </c>
      <c r="D252" s="1" t="s">
        <v>265</v>
      </c>
    </row>
    <row r="253" spans="1:12" x14ac:dyDescent="0.3">
      <c r="A253" s="3" t="s">
        <v>456</v>
      </c>
      <c r="B253" s="4" t="s">
        <v>463</v>
      </c>
      <c r="C253" s="6">
        <v>9.23</v>
      </c>
      <c r="D253" s="1" t="s">
        <v>255</v>
      </c>
    </row>
    <row r="254" spans="1:12" x14ac:dyDescent="0.3">
      <c r="A254" s="3" t="s">
        <v>464</v>
      </c>
      <c r="B254" s="4" t="s">
        <v>465</v>
      </c>
      <c r="C254" s="6" t="s">
        <v>342</v>
      </c>
      <c r="D254" s="1" t="s">
        <v>255</v>
      </c>
    </row>
    <row r="255" spans="1:12" x14ac:dyDescent="0.3">
      <c r="A255" s="3" t="s">
        <v>464</v>
      </c>
      <c r="B255" s="4" t="s">
        <v>466</v>
      </c>
      <c r="C255" s="6">
        <v>8.3000000000000007</v>
      </c>
      <c r="D255" s="1" t="s">
        <v>255</v>
      </c>
    </row>
    <row r="256" spans="1:12" x14ac:dyDescent="0.3">
      <c r="A256" s="3" t="s">
        <v>464</v>
      </c>
      <c r="B256" s="4" t="s">
        <v>467</v>
      </c>
      <c r="C256" s="6">
        <v>9.1</v>
      </c>
      <c r="D256" s="1" t="s">
        <v>255</v>
      </c>
    </row>
    <row r="257" spans="1:4" x14ac:dyDescent="0.3">
      <c r="A257" s="3" t="s">
        <v>468</v>
      </c>
      <c r="B257" s="4" t="s">
        <v>469</v>
      </c>
      <c r="C257" s="6">
        <v>8.8000000000000007</v>
      </c>
      <c r="D257" s="1" t="s">
        <v>255</v>
      </c>
    </row>
    <row r="258" spans="1:4" x14ac:dyDescent="0.3">
      <c r="A258" s="3" t="s">
        <v>468</v>
      </c>
      <c r="B258" s="4" t="s">
        <v>470</v>
      </c>
      <c r="C258" s="6">
        <v>8.6999999999999993</v>
      </c>
      <c r="D258" s="1" t="s">
        <v>255</v>
      </c>
    </row>
    <row r="259" spans="1:4" x14ac:dyDescent="0.3">
      <c r="A259" s="3" t="s">
        <v>468</v>
      </c>
      <c r="B259" s="4" t="s">
        <v>471</v>
      </c>
      <c r="C259" s="6" t="s">
        <v>342</v>
      </c>
      <c r="D259" s="1" t="s">
        <v>255</v>
      </c>
    </row>
    <row r="260" spans="1:4" x14ac:dyDescent="0.3">
      <c r="A260" s="3" t="s">
        <v>468</v>
      </c>
      <c r="B260" s="4" t="s">
        <v>472</v>
      </c>
      <c r="C260" s="6">
        <v>8.3000000000000007</v>
      </c>
      <c r="D260" s="1" t="s">
        <v>255</v>
      </c>
    </row>
    <row r="261" spans="1:4" x14ac:dyDescent="0.3">
      <c r="A261" s="3" t="s">
        <v>473</v>
      </c>
      <c r="B261" s="4" t="s">
        <v>474</v>
      </c>
      <c r="C261" s="6">
        <v>8.9</v>
      </c>
      <c r="D261" s="1" t="s">
        <v>255</v>
      </c>
    </row>
    <row r="262" spans="1:4" x14ac:dyDescent="0.3">
      <c r="A262" s="3" t="s">
        <v>473</v>
      </c>
      <c r="B262" s="4" t="s">
        <v>475</v>
      </c>
      <c r="C262" s="6">
        <v>8.9</v>
      </c>
      <c r="D262" s="1" t="s">
        <v>255</v>
      </c>
    </row>
    <row r="263" spans="1:4" x14ac:dyDescent="0.3">
      <c r="A263" s="3" t="s">
        <v>476</v>
      </c>
      <c r="B263" s="4" t="s">
        <v>477</v>
      </c>
      <c r="C263" s="6">
        <v>6.1</v>
      </c>
      <c r="D263" s="1" t="s">
        <v>255</v>
      </c>
    </row>
    <row r="264" spans="1:4" x14ac:dyDescent="0.3">
      <c r="A264" s="3" t="s">
        <v>476</v>
      </c>
      <c r="B264" s="4" t="s">
        <v>478</v>
      </c>
      <c r="C264" s="6">
        <v>4.8</v>
      </c>
      <c r="D264" s="1" t="s">
        <v>255</v>
      </c>
    </row>
    <row r="265" spans="1:4" x14ac:dyDescent="0.3">
      <c r="A265" s="3" t="s">
        <v>476</v>
      </c>
      <c r="B265" s="4" t="s">
        <v>479</v>
      </c>
      <c r="C265" s="6" t="s">
        <v>347</v>
      </c>
      <c r="D265" s="1" t="s">
        <v>255</v>
      </c>
    </row>
    <row r="266" spans="1:4" x14ac:dyDescent="0.3">
      <c r="A266" s="3" t="s">
        <v>476</v>
      </c>
      <c r="B266" s="4" t="s">
        <v>480</v>
      </c>
      <c r="C266" s="6">
        <v>7.5</v>
      </c>
      <c r="D266" s="1" t="s">
        <v>255</v>
      </c>
    </row>
    <row r="267" spans="1:4" x14ac:dyDescent="0.3">
      <c r="A267" s="3" t="s">
        <v>476</v>
      </c>
      <c r="B267" s="4" t="s">
        <v>481</v>
      </c>
      <c r="C267" s="6">
        <v>10.4</v>
      </c>
      <c r="D267" s="1" t="s">
        <v>265</v>
      </c>
    </row>
    <row r="268" spans="1:4" x14ac:dyDescent="0.3">
      <c r="A268" s="3" t="s">
        <v>482</v>
      </c>
      <c r="B268" s="4" t="s">
        <v>483</v>
      </c>
      <c r="C268" s="6">
        <v>7.8</v>
      </c>
      <c r="D268" s="1" t="s">
        <v>255</v>
      </c>
    </row>
    <row r="269" spans="1:4" x14ac:dyDescent="0.3">
      <c r="A269" s="3" t="s">
        <v>482</v>
      </c>
      <c r="B269" s="4" t="s">
        <v>484</v>
      </c>
      <c r="C269" s="6">
        <v>8.8000000000000007</v>
      </c>
      <c r="D269" s="1" t="s">
        <v>255</v>
      </c>
    </row>
    <row r="270" spans="1:4" x14ac:dyDescent="0.3">
      <c r="A270" s="16" t="s">
        <v>485</v>
      </c>
      <c r="B270" s="17" t="s">
        <v>643</v>
      </c>
      <c r="C270" s="13">
        <f>15.75*12/22.5</f>
        <v>8.4</v>
      </c>
      <c r="D270" s="12" t="s">
        <v>255</v>
      </c>
    </row>
    <row r="271" spans="1:4" x14ac:dyDescent="0.3">
      <c r="A271" s="3" t="s">
        <v>485</v>
      </c>
      <c r="B271" s="4" t="s">
        <v>486</v>
      </c>
      <c r="C271" s="6">
        <v>8.6</v>
      </c>
      <c r="D271" s="1" t="s">
        <v>255</v>
      </c>
    </row>
    <row r="272" spans="1:4" x14ac:dyDescent="0.3">
      <c r="A272" s="3" t="s">
        <v>485</v>
      </c>
      <c r="B272" s="4" t="s">
        <v>487</v>
      </c>
      <c r="C272" s="6">
        <v>7.7</v>
      </c>
      <c r="D272" s="1" t="s">
        <v>255</v>
      </c>
    </row>
    <row r="273" spans="1:4" x14ac:dyDescent="0.3">
      <c r="A273" s="3" t="s">
        <v>485</v>
      </c>
      <c r="B273" s="4" t="s">
        <v>488</v>
      </c>
      <c r="C273" s="6" t="s">
        <v>318</v>
      </c>
      <c r="D273" s="1" t="s">
        <v>255</v>
      </c>
    </row>
    <row r="274" spans="1:4" x14ac:dyDescent="0.3">
      <c r="A274" s="3" t="s">
        <v>485</v>
      </c>
      <c r="B274" s="4" t="s">
        <v>489</v>
      </c>
      <c r="C274" s="6" t="s">
        <v>318</v>
      </c>
      <c r="D274" s="1" t="s">
        <v>255</v>
      </c>
    </row>
    <row r="275" spans="1:4" x14ac:dyDescent="0.3">
      <c r="A275" s="3" t="s">
        <v>485</v>
      </c>
      <c r="B275" s="4" t="s">
        <v>381</v>
      </c>
      <c r="C275" s="6">
        <v>8.4</v>
      </c>
      <c r="D275" s="1" t="s">
        <v>255</v>
      </c>
    </row>
    <row r="276" spans="1:4" x14ac:dyDescent="0.3">
      <c r="A276" s="3" t="s">
        <v>485</v>
      </c>
      <c r="B276" s="4" t="s">
        <v>490</v>
      </c>
      <c r="C276" s="6">
        <v>8.5</v>
      </c>
      <c r="D276" s="1" t="s">
        <v>255</v>
      </c>
    </row>
    <row r="277" spans="1:4" x14ac:dyDescent="0.3">
      <c r="A277" s="3" t="s">
        <v>491</v>
      </c>
      <c r="B277" s="4" t="s">
        <v>492</v>
      </c>
      <c r="C277" s="6">
        <v>6.8</v>
      </c>
      <c r="D277" s="1" t="s">
        <v>255</v>
      </c>
    </row>
    <row r="278" spans="1:4" x14ac:dyDescent="0.3">
      <c r="A278" s="3" t="s">
        <v>493</v>
      </c>
      <c r="B278" s="4" t="s">
        <v>494</v>
      </c>
      <c r="C278" s="6">
        <v>7.8</v>
      </c>
      <c r="D278" s="1" t="s">
        <v>255</v>
      </c>
    </row>
    <row r="279" spans="1:4" x14ac:dyDescent="0.3">
      <c r="A279" s="3" t="s">
        <v>493</v>
      </c>
      <c r="B279" s="4" t="s">
        <v>495</v>
      </c>
      <c r="C279" s="6">
        <v>7.9</v>
      </c>
      <c r="D279" s="1" t="s">
        <v>255</v>
      </c>
    </row>
    <row r="280" spans="1:4" x14ac:dyDescent="0.3">
      <c r="A280" s="3" t="s">
        <v>493</v>
      </c>
      <c r="B280" s="4" t="s">
        <v>496</v>
      </c>
      <c r="C280" s="6">
        <v>8.6</v>
      </c>
      <c r="D280" s="1" t="s">
        <v>255</v>
      </c>
    </row>
    <row r="281" spans="1:4" x14ac:dyDescent="0.3">
      <c r="A281" s="3" t="s">
        <v>493</v>
      </c>
      <c r="B281" s="4" t="s">
        <v>497</v>
      </c>
      <c r="C281" s="6">
        <v>6.8</v>
      </c>
      <c r="D281" s="1" t="s">
        <v>255</v>
      </c>
    </row>
    <row r="282" spans="1:4" x14ac:dyDescent="0.3">
      <c r="A282" s="3" t="s">
        <v>493</v>
      </c>
      <c r="B282" s="4" t="s">
        <v>498</v>
      </c>
      <c r="C282" s="6">
        <v>8.1</v>
      </c>
      <c r="D282" s="1" t="s">
        <v>255</v>
      </c>
    </row>
    <row r="283" spans="1:4" x14ac:dyDescent="0.3">
      <c r="A283" s="3" t="s">
        <v>499</v>
      </c>
      <c r="B283" s="4" t="s">
        <v>500</v>
      </c>
      <c r="C283" s="6">
        <v>6.8</v>
      </c>
      <c r="D283" s="1" t="s">
        <v>255</v>
      </c>
    </row>
    <row r="284" spans="1:4" x14ac:dyDescent="0.3">
      <c r="A284" s="3" t="s">
        <v>499</v>
      </c>
      <c r="B284" s="4" t="s">
        <v>501</v>
      </c>
      <c r="C284" s="6">
        <v>9.1</v>
      </c>
      <c r="D284" s="1" t="s">
        <v>255</v>
      </c>
    </row>
    <row r="285" spans="1:4" x14ac:dyDescent="0.3">
      <c r="A285" s="3" t="s">
        <v>499</v>
      </c>
      <c r="B285" s="4" t="s">
        <v>502</v>
      </c>
      <c r="C285" s="6">
        <v>6.5</v>
      </c>
      <c r="D285" s="1" t="s">
        <v>255</v>
      </c>
    </row>
    <row r="286" spans="1:4" x14ac:dyDescent="0.3">
      <c r="A286" s="3" t="s">
        <v>499</v>
      </c>
      <c r="B286" s="4" t="s">
        <v>503</v>
      </c>
      <c r="C286" s="6">
        <v>8.5</v>
      </c>
      <c r="D286" s="1" t="s">
        <v>255</v>
      </c>
    </row>
    <row r="287" spans="1:4" x14ac:dyDescent="0.3">
      <c r="A287" s="3" t="s">
        <v>499</v>
      </c>
      <c r="B287" s="4" t="s">
        <v>504</v>
      </c>
      <c r="C287" s="6">
        <v>7.8</v>
      </c>
      <c r="D287" s="1" t="s">
        <v>255</v>
      </c>
    </row>
    <row r="288" spans="1:4" x14ac:dyDescent="0.3">
      <c r="A288" s="3" t="s">
        <v>499</v>
      </c>
      <c r="B288" s="4" t="s">
        <v>505</v>
      </c>
      <c r="C288" s="6">
        <v>7.6</v>
      </c>
      <c r="D288" s="1" t="s">
        <v>255</v>
      </c>
    </row>
    <row r="289" spans="1:4" x14ac:dyDescent="0.3">
      <c r="A289" s="3" t="s">
        <v>499</v>
      </c>
      <c r="B289" s="4" t="s">
        <v>506</v>
      </c>
      <c r="C289" s="6">
        <v>7.3</v>
      </c>
      <c r="D289" s="1" t="s">
        <v>255</v>
      </c>
    </row>
    <row r="290" spans="1:4" x14ac:dyDescent="0.3">
      <c r="A290" s="3" t="s">
        <v>499</v>
      </c>
      <c r="B290" s="4" t="s">
        <v>507</v>
      </c>
      <c r="C290" s="6">
        <v>8.4</v>
      </c>
      <c r="D290" s="1" t="s">
        <v>255</v>
      </c>
    </row>
    <row r="291" spans="1:4" x14ac:dyDescent="0.3">
      <c r="A291" s="3" t="s">
        <v>508</v>
      </c>
      <c r="B291" s="4" t="s">
        <v>509</v>
      </c>
      <c r="C291" s="6">
        <v>8.6</v>
      </c>
      <c r="D291" s="1" t="s">
        <v>255</v>
      </c>
    </row>
    <row r="292" spans="1:4" x14ac:dyDescent="0.3">
      <c r="A292" s="3" t="s">
        <v>508</v>
      </c>
      <c r="B292" s="4" t="s">
        <v>510</v>
      </c>
      <c r="C292" s="6">
        <v>8.9</v>
      </c>
      <c r="D292" s="1" t="s">
        <v>255</v>
      </c>
    </row>
    <row r="293" spans="1:4" x14ac:dyDescent="0.3">
      <c r="A293" s="3" t="s">
        <v>508</v>
      </c>
      <c r="B293" s="4" t="s">
        <v>511</v>
      </c>
      <c r="C293" s="6">
        <v>10</v>
      </c>
      <c r="D293" s="1" t="s">
        <v>265</v>
      </c>
    </row>
    <row r="294" spans="1:4" x14ac:dyDescent="0.3">
      <c r="A294" s="3" t="s">
        <v>508</v>
      </c>
      <c r="B294" s="4" t="s">
        <v>512</v>
      </c>
      <c r="C294" s="6">
        <v>8.8000000000000007</v>
      </c>
      <c r="D294" s="1" t="s">
        <v>255</v>
      </c>
    </row>
    <row r="295" spans="1:4" x14ac:dyDescent="0.3">
      <c r="A295" s="3" t="s">
        <v>508</v>
      </c>
      <c r="B295" s="4" t="s">
        <v>513</v>
      </c>
      <c r="C295" s="6">
        <v>8.4</v>
      </c>
      <c r="D295" s="1" t="s">
        <v>255</v>
      </c>
    </row>
    <row r="296" spans="1:4" x14ac:dyDescent="0.3">
      <c r="A296" s="3" t="s">
        <v>514</v>
      </c>
      <c r="B296" s="4" t="s">
        <v>515</v>
      </c>
      <c r="C296" s="6">
        <v>8.6</v>
      </c>
      <c r="D296" s="1" t="s">
        <v>255</v>
      </c>
    </row>
    <row r="297" spans="1:4" x14ac:dyDescent="0.3">
      <c r="A297" s="3" t="s">
        <v>514</v>
      </c>
      <c r="B297" s="4" t="s">
        <v>516</v>
      </c>
      <c r="C297" s="6">
        <v>8.3000000000000007</v>
      </c>
      <c r="D297" s="1" t="s">
        <v>255</v>
      </c>
    </row>
    <row r="298" spans="1:4" x14ac:dyDescent="0.3">
      <c r="A298" s="3" t="s">
        <v>514</v>
      </c>
      <c r="B298" s="4" t="s">
        <v>517</v>
      </c>
      <c r="C298" s="6">
        <v>9.4</v>
      </c>
      <c r="D298" s="1" t="s">
        <v>265</v>
      </c>
    </row>
    <row r="299" spans="1:4" x14ac:dyDescent="0.3">
      <c r="A299" s="3" t="s">
        <v>514</v>
      </c>
      <c r="B299" s="4" t="s">
        <v>518</v>
      </c>
      <c r="C299" s="6">
        <v>7.9</v>
      </c>
      <c r="D299" s="1" t="s">
        <v>255</v>
      </c>
    </row>
    <row r="300" spans="1:4" x14ac:dyDescent="0.3">
      <c r="A300" s="3" t="s">
        <v>514</v>
      </c>
      <c r="B300" s="4" t="s">
        <v>519</v>
      </c>
      <c r="C300" s="6">
        <v>10.8</v>
      </c>
      <c r="D300" s="1" t="s">
        <v>265</v>
      </c>
    </row>
    <row r="301" spans="1:4" x14ac:dyDescent="0.3">
      <c r="A301" s="3" t="s">
        <v>514</v>
      </c>
      <c r="B301" s="4" t="s">
        <v>520</v>
      </c>
      <c r="C301" s="6">
        <v>7.8</v>
      </c>
      <c r="D301" s="1" t="s">
        <v>255</v>
      </c>
    </row>
    <row r="302" spans="1:4" x14ac:dyDescent="0.3">
      <c r="A302" s="3" t="s">
        <v>514</v>
      </c>
      <c r="B302" s="4" t="s">
        <v>521</v>
      </c>
      <c r="C302" s="6">
        <v>7.9</v>
      </c>
      <c r="D302" s="1" t="s">
        <v>255</v>
      </c>
    </row>
    <row r="303" spans="1:4" x14ac:dyDescent="0.3">
      <c r="A303" s="3" t="s">
        <v>522</v>
      </c>
      <c r="B303" s="4" t="s">
        <v>523</v>
      </c>
      <c r="C303" s="6">
        <v>8.3000000000000007</v>
      </c>
      <c r="D303" s="1" t="s">
        <v>255</v>
      </c>
    </row>
    <row r="304" spans="1:4" x14ac:dyDescent="0.3">
      <c r="A304" s="3" t="s">
        <v>522</v>
      </c>
      <c r="B304" s="4" t="s">
        <v>500</v>
      </c>
      <c r="C304" s="6">
        <v>7</v>
      </c>
      <c r="D304" s="1" t="s">
        <v>255</v>
      </c>
    </row>
    <row r="305" spans="1:4" x14ac:dyDescent="0.3">
      <c r="A305" s="3" t="s">
        <v>522</v>
      </c>
      <c r="B305" s="4" t="s">
        <v>524</v>
      </c>
      <c r="C305" s="6">
        <v>8.6</v>
      </c>
      <c r="D305" s="1" t="s">
        <v>255</v>
      </c>
    </row>
    <row r="306" spans="1:4" x14ac:dyDescent="0.3">
      <c r="A306" s="3" t="s">
        <v>522</v>
      </c>
      <c r="B306" s="4" t="s">
        <v>525</v>
      </c>
      <c r="C306" s="6">
        <v>8.5</v>
      </c>
      <c r="D306" s="1" t="s">
        <v>255</v>
      </c>
    </row>
    <row r="307" spans="1:4" x14ac:dyDescent="0.3">
      <c r="A307" s="16" t="s">
        <v>522</v>
      </c>
      <c r="B307" s="17" t="s">
        <v>657</v>
      </c>
      <c r="C307" s="13">
        <f>17*12/25.5</f>
        <v>8</v>
      </c>
      <c r="D307" s="12" t="s">
        <v>255</v>
      </c>
    </row>
    <row r="308" spans="1:4" x14ac:dyDescent="0.3">
      <c r="A308" s="16" t="s">
        <v>522</v>
      </c>
      <c r="B308" s="17" t="s">
        <v>524</v>
      </c>
      <c r="C308" s="13"/>
      <c r="D308" s="12" t="s">
        <v>255</v>
      </c>
    </row>
    <row r="309" spans="1:4" x14ac:dyDescent="0.3">
      <c r="A309" s="16" t="s">
        <v>522</v>
      </c>
      <c r="B309" s="17" t="s">
        <v>656</v>
      </c>
      <c r="C309" s="13">
        <f>17*12/22</f>
        <v>9.2727272727272734</v>
      </c>
      <c r="D309" s="12" t="s">
        <v>255</v>
      </c>
    </row>
    <row r="310" spans="1:4" x14ac:dyDescent="0.3">
      <c r="A310" s="3" t="s">
        <v>526</v>
      </c>
      <c r="B310" s="4" t="s">
        <v>344</v>
      </c>
      <c r="C310" s="6">
        <v>6.8</v>
      </c>
      <c r="D310" s="1" t="s">
        <v>255</v>
      </c>
    </row>
    <row r="311" spans="1:4" x14ac:dyDescent="0.3">
      <c r="A311" s="3" t="s">
        <v>527</v>
      </c>
      <c r="B311" s="4" t="s">
        <v>528</v>
      </c>
      <c r="C311" s="6" t="s">
        <v>322</v>
      </c>
      <c r="D311" s="1" t="s">
        <v>255</v>
      </c>
    </row>
    <row r="312" spans="1:4" x14ac:dyDescent="0.3">
      <c r="A312" s="3" t="s">
        <v>527</v>
      </c>
      <c r="B312" s="4" t="s">
        <v>529</v>
      </c>
      <c r="C312" s="6" t="s">
        <v>322</v>
      </c>
      <c r="D312" s="1" t="s">
        <v>255</v>
      </c>
    </row>
    <row r="313" spans="1:4" x14ac:dyDescent="0.3">
      <c r="A313" s="3" t="s">
        <v>527</v>
      </c>
      <c r="B313" s="4" t="s">
        <v>530</v>
      </c>
      <c r="C313" s="6">
        <v>8.8000000000000007</v>
      </c>
      <c r="D313" s="1" t="s">
        <v>255</v>
      </c>
    </row>
    <row r="314" spans="1:4" x14ac:dyDescent="0.3">
      <c r="A314" s="3" t="s">
        <v>527</v>
      </c>
      <c r="B314" s="4" t="s">
        <v>531</v>
      </c>
      <c r="C314" s="6">
        <v>9.6999999999999993</v>
      </c>
      <c r="D314" s="1" t="s">
        <v>265</v>
      </c>
    </row>
    <row r="315" spans="1:4" x14ac:dyDescent="0.3">
      <c r="A315" s="3" t="s">
        <v>527</v>
      </c>
      <c r="B315" s="4" t="s">
        <v>532</v>
      </c>
      <c r="C315" s="6">
        <v>10.3</v>
      </c>
      <c r="D315" s="1" t="s">
        <v>265</v>
      </c>
    </row>
    <row r="316" spans="1:4" x14ac:dyDescent="0.3">
      <c r="A316" s="3" t="s">
        <v>533</v>
      </c>
      <c r="B316" s="4" t="s">
        <v>534</v>
      </c>
      <c r="C316" s="6">
        <v>8.1</v>
      </c>
      <c r="D316" s="1" t="s">
        <v>255</v>
      </c>
    </row>
    <row r="317" spans="1:4" x14ac:dyDescent="0.3">
      <c r="A317" s="3" t="s">
        <v>533</v>
      </c>
      <c r="B317" s="4" t="s">
        <v>535</v>
      </c>
      <c r="C317" s="6">
        <v>8.3000000000000007</v>
      </c>
      <c r="D317" s="1" t="s">
        <v>255</v>
      </c>
    </row>
    <row r="318" spans="1:4" x14ac:dyDescent="0.3">
      <c r="A318" s="3" t="s">
        <v>536</v>
      </c>
      <c r="B318" s="4" t="s">
        <v>537</v>
      </c>
      <c r="C318" s="6">
        <v>7.7</v>
      </c>
      <c r="D318" s="1" t="s">
        <v>255</v>
      </c>
    </row>
    <row r="319" spans="1:4" x14ac:dyDescent="0.3">
      <c r="A319" s="3" t="s">
        <v>538</v>
      </c>
      <c r="B319" s="4" t="s">
        <v>539</v>
      </c>
      <c r="C319" s="6">
        <v>6.8</v>
      </c>
      <c r="D319" s="1" t="s">
        <v>255</v>
      </c>
    </row>
    <row r="320" spans="1:4" x14ac:dyDescent="0.3">
      <c r="A320" s="3" t="s">
        <v>540</v>
      </c>
      <c r="B320" s="4" t="s">
        <v>461</v>
      </c>
      <c r="C320" s="6">
        <v>8.6</v>
      </c>
      <c r="D320" s="1" t="s">
        <v>255</v>
      </c>
    </row>
    <row r="321" spans="1:4" x14ac:dyDescent="0.3">
      <c r="A321" s="3" t="s">
        <v>540</v>
      </c>
      <c r="B321" s="4" t="s">
        <v>462</v>
      </c>
      <c r="C321" s="6">
        <v>10.4</v>
      </c>
      <c r="D321" s="1" t="s">
        <v>265</v>
      </c>
    </row>
    <row r="322" spans="1:4" x14ac:dyDescent="0.3">
      <c r="A322" s="3" t="s">
        <v>541</v>
      </c>
      <c r="B322" s="4" t="s">
        <v>542</v>
      </c>
      <c r="C322" s="6">
        <v>9.8000000000000007</v>
      </c>
      <c r="D322" s="1" t="s">
        <v>265</v>
      </c>
    </row>
    <row r="323" spans="1:4" x14ac:dyDescent="0.3">
      <c r="A323" s="3" t="s">
        <v>543</v>
      </c>
      <c r="B323" s="4" t="s">
        <v>544</v>
      </c>
      <c r="C323" s="6">
        <v>8.1</v>
      </c>
      <c r="D323" s="1" t="s">
        <v>255</v>
      </c>
    </row>
    <row r="324" spans="1:4" x14ac:dyDescent="0.3">
      <c r="A324" s="3" t="s">
        <v>543</v>
      </c>
      <c r="B324" s="4" t="s">
        <v>545</v>
      </c>
      <c r="C324" s="6">
        <v>9.5</v>
      </c>
      <c r="D324" s="1" t="s">
        <v>265</v>
      </c>
    </row>
    <row r="325" spans="1:4" x14ac:dyDescent="0.3">
      <c r="A325" s="3" t="s">
        <v>543</v>
      </c>
      <c r="B325" s="4" t="s">
        <v>546</v>
      </c>
      <c r="C325" s="6">
        <v>7.7</v>
      </c>
      <c r="D325" s="1" t="s">
        <v>255</v>
      </c>
    </row>
    <row r="326" spans="1:4" x14ac:dyDescent="0.3">
      <c r="A326" s="3" t="s">
        <v>543</v>
      </c>
      <c r="B326" s="4" t="s">
        <v>547</v>
      </c>
      <c r="C326" s="6">
        <v>8.6999999999999993</v>
      </c>
      <c r="D326" s="1" t="s">
        <v>255</v>
      </c>
    </row>
    <row r="327" spans="1:4" x14ac:dyDescent="0.3">
      <c r="A327" s="3" t="s">
        <v>543</v>
      </c>
      <c r="B327" s="4" t="s">
        <v>548</v>
      </c>
      <c r="C327" s="6">
        <v>8.3000000000000007</v>
      </c>
      <c r="D327" s="1" t="s">
        <v>255</v>
      </c>
    </row>
    <row r="328" spans="1:4" x14ac:dyDescent="0.3">
      <c r="A328" s="3" t="s">
        <v>543</v>
      </c>
      <c r="B328" s="4" t="s">
        <v>549</v>
      </c>
      <c r="C328" s="6">
        <v>8.8000000000000007</v>
      </c>
      <c r="D328" s="1" t="s">
        <v>255</v>
      </c>
    </row>
    <row r="329" spans="1:4" x14ac:dyDescent="0.3">
      <c r="A329" s="3" t="s">
        <v>550</v>
      </c>
      <c r="B329" s="4" t="s">
        <v>551</v>
      </c>
      <c r="C329" s="6">
        <v>9</v>
      </c>
      <c r="D329" s="1" t="s">
        <v>255</v>
      </c>
    </row>
    <row r="330" spans="1:4" x14ac:dyDescent="0.3">
      <c r="A330" s="3" t="s">
        <v>552</v>
      </c>
      <c r="B330" s="4" t="s">
        <v>553</v>
      </c>
      <c r="C330" s="6">
        <v>10.8</v>
      </c>
      <c r="D330" s="1" t="s">
        <v>265</v>
      </c>
    </row>
    <row r="331" spans="1:4" x14ac:dyDescent="0.3">
      <c r="A331" s="3" t="s">
        <v>552</v>
      </c>
      <c r="B331" s="4" t="s">
        <v>554</v>
      </c>
      <c r="C331" s="6">
        <v>7.5</v>
      </c>
      <c r="D331" s="1" t="s">
        <v>255</v>
      </c>
    </row>
    <row r="332" spans="1:4" x14ac:dyDescent="0.3">
      <c r="A332" s="3" t="s">
        <v>552</v>
      </c>
      <c r="B332" s="4" t="s">
        <v>555</v>
      </c>
      <c r="C332" s="6">
        <v>8</v>
      </c>
      <c r="D332" s="1" t="s">
        <v>255</v>
      </c>
    </row>
    <row r="333" spans="1:4" x14ac:dyDescent="0.3">
      <c r="A333" s="3" t="s">
        <v>552</v>
      </c>
      <c r="B333" s="4" t="s">
        <v>556</v>
      </c>
      <c r="C333" s="6">
        <v>10.4</v>
      </c>
      <c r="D333" s="1" t="s">
        <v>265</v>
      </c>
    </row>
    <row r="334" spans="1:4" x14ac:dyDescent="0.3">
      <c r="A334" s="3" t="s">
        <v>552</v>
      </c>
      <c r="B334" s="4" t="s">
        <v>557</v>
      </c>
      <c r="C334" s="6">
        <v>8.1999999999999993</v>
      </c>
      <c r="D334" s="1" t="s">
        <v>255</v>
      </c>
    </row>
    <row r="335" spans="1:4" x14ac:dyDescent="0.3">
      <c r="A335" s="3" t="s">
        <v>552</v>
      </c>
      <c r="B335" s="4" t="s">
        <v>558</v>
      </c>
      <c r="C335" s="14">
        <v>8.6</v>
      </c>
      <c r="D335" s="11" t="s">
        <v>255</v>
      </c>
    </row>
    <row r="336" spans="1:4" x14ac:dyDescent="0.3">
      <c r="A336" s="3" t="s">
        <v>552</v>
      </c>
      <c r="B336" s="4" t="s">
        <v>559</v>
      </c>
      <c r="C336" s="14">
        <v>8.4</v>
      </c>
      <c r="D336" s="11" t="s">
        <v>255</v>
      </c>
    </row>
    <row r="337" spans="1:13" x14ac:dyDescent="0.3">
      <c r="A337" s="16" t="s">
        <v>560</v>
      </c>
      <c r="B337" s="17" t="s">
        <v>644</v>
      </c>
      <c r="C337" s="13">
        <f>17*12/23</f>
        <v>8.8695652173913047</v>
      </c>
      <c r="D337" s="12" t="s">
        <v>255</v>
      </c>
    </row>
    <row r="338" spans="1:13" x14ac:dyDescent="0.3">
      <c r="A338" s="16" t="s">
        <v>560</v>
      </c>
      <c r="B338" s="17" t="s">
        <v>645</v>
      </c>
      <c r="C338" s="13">
        <f>(16+2/12)*12/23</f>
        <v>8.4347826086956523</v>
      </c>
      <c r="D338" s="12" t="s">
        <v>255</v>
      </c>
    </row>
    <row r="339" spans="1:13" x14ac:dyDescent="0.3">
      <c r="A339" s="16" t="s">
        <v>560</v>
      </c>
      <c r="B339" s="17" t="s">
        <v>646</v>
      </c>
      <c r="C339" s="13">
        <f>17*12/24</f>
        <v>8.5</v>
      </c>
      <c r="D339" s="12" t="s">
        <v>255</v>
      </c>
    </row>
    <row r="340" spans="1:13" x14ac:dyDescent="0.3">
      <c r="A340" s="16" t="s">
        <v>560</v>
      </c>
      <c r="B340" s="17" t="s">
        <v>647</v>
      </c>
      <c r="C340" s="13">
        <f>17*12/24</f>
        <v>8.5</v>
      </c>
      <c r="D340" s="12" t="s">
        <v>255</v>
      </c>
    </row>
    <row r="341" spans="1:13" x14ac:dyDescent="0.3">
      <c r="A341" s="16" t="s">
        <v>560</v>
      </c>
      <c r="B341" s="17" t="s">
        <v>648</v>
      </c>
      <c r="C341" s="13">
        <f>16*12/22</f>
        <v>8.7272727272727266</v>
      </c>
      <c r="D341" s="12" t="s">
        <v>255</v>
      </c>
    </row>
    <row r="342" spans="1:13" x14ac:dyDescent="0.3">
      <c r="A342" s="3" t="s">
        <v>560</v>
      </c>
      <c r="B342" s="4" t="s">
        <v>545</v>
      </c>
      <c r="C342" s="14">
        <v>9.4</v>
      </c>
      <c r="D342" s="11" t="s">
        <v>265</v>
      </c>
    </row>
    <row r="343" spans="1:13" x14ac:dyDescent="0.3">
      <c r="A343" s="3" t="s">
        <v>560</v>
      </c>
      <c r="B343" s="4" t="s">
        <v>381</v>
      </c>
      <c r="C343" s="14">
        <v>9.4</v>
      </c>
      <c r="D343" s="11" t="s">
        <v>265</v>
      </c>
    </row>
    <row r="344" spans="1:13" x14ac:dyDescent="0.3">
      <c r="A344" s="3" t="s">
        <v>561</v>
      </c>
      <c r="C344" s="14" t="s">
        <v>562</v>
      </c>
      <c r="D344" s="11" t="s">
        <v>251</v>
      </c>
      <c r="M344">
        <f>18*12/21</f>
        <v>10.285714285714286</v>
      </c>
    </row>
    <row r="345" spans="1:13" x14ac:dyDescent="0.3">
      <c r="A345" s="3" t="s">
        <v>563</v>
      </c>
      <c r="B345" s="4" t="s">
        <v>564</v>
      </c>
      <c r="C345" s="14">
        <v>9</v>
      </c>
      <c r="D345" s="11" t="s">
        <v>255</v>
      </c>
    </row>
    <row r="346" spans="1:13" x14ac:dyDescent="0.3">
      <c r="A346" s="3" t="s">
        <v>563</v>
      </c>
      <c r="B346" s="4" t="s">
        <v>565</v>
      </c>
      <c r="C346" s="14">
        <v>9.8000000000000007</v>
      </c>
      <c r="D346" s="11" t="s">
        <v>265</v>
      </c>
    </row>
    <row r="347" spans="1:13" x14ac:dyDescent="0.3">
      <c r="A347" s="3" t="s">
        <v>566</v>
      </c>
      <c r="B347" s="4" t="s">
        <v>567</v>
      </c>
      <c r="C347" s="14">
        <v>9.5</v>
      </c>
      <c r="D347" s="11" t="s">
        <v>265</v>
      </c>
    </row>
    <row r="348" spans="1:13" x14ac:dyDescent="0.3">
      <c r="A348" s="3" t="s">
        <v>566</v>
      </c>
      <c r="B348" s="4" t="s">
        <v>568</v>
      </c>
      <c r="C348" s="14">
        <v>9</v>
      </c>
      <c r="D348" s="11" t="s">
        <v>255</v>
      </c>
    </row>
    <row r="349" spans="1:13" x14ac:dyDescent="0.3">
      <c r="A349" s="9" t="s">
        <v>654</v>
      </c>
      <c r="B349" s="9"/>
      <c r="C349" s="10">
        <v>6.9426751592356695</v>
      </c>
      <c r="D349" s="10" t="s">
        <v>255</v>
      </c>
    </row>
    <row r="350" spans="1:13" x14ac:dyDescent="0.3">
      <c r="A350" s="9" t="s">
        <v>220</v>
      </c>
      <c r="B350" s="9"/>
      <c r="C350" s="13">
        <f>(17+11/12)*12/20.75</f>
        <v>10.361445783132529</v>
      </c>
      <c r="D350" s="13" t="s">
        <v>265</v>
      </c>
    </row>
    <row r="351" spans="1:13" x14ac:dyDescent="0.3">
      <c r="A351" s="18" t="s">
        <v>660</v>
      </c>
      <c r="B351" s="18" t="s">
        <v>661</v>
      </c>
      <c r="C351" s="10">
        <v>8.3993115318416525</v>
      </c>
      <c r="D351" s="10" t="s">
        <v>255</v>
      </c>
    </row>
    <row r="352" spans="1:13" x14ac:dyDescent="0.3">
      <c r="A352" s="9" t="s">
        <v>202</v>
      </c>
      <c r="B352" s="9"/>
      <c r="C352" s="10">
        <v>10.318949343339588</v>
      </c>
      <c r="D352" s="10" t="s">
        <v>265</v>
      </c>
    </row>
    <row r="353" spans="1:4" x14ac:dyDescent="0.3">
      <c r="A353" s="9" t="s">
        <v>658</v>
      </c>
      <c r="B353" s="9"/>
      <c r="C353" s="10">
        <v>10.7421875</v>
      </c>
      <c r="D353" s="10" t="s">
        <v>265</v>
      </c>
    </row>
    <row r="354" spans="1:4" x14ac:dyDescent="0.3">
      <c r="A354" s="9" t="s">
        <v>91</v>
      </c>
      <c r="B354" s="9"/>
      <c r="C354" s="10">
        <v>14.719101123595506</v>
      </c>
      <c r="D354" s="10" t="s">
        <v>251</v>
      </c>
    </row>
    <row r="355" spans="1:4" x14ac:dyDescent="0.3">
      <c r="A355" s="9" t="s">
        <v>6</v>
      </c>
      <c r="B355" s="9"/>
      <c r="C355" s="10">
        <v>15.03640776699029</v>
      </c>
      <c r="D355" s="10" t="s">
        <v>251</v>
      </c>
    </row>
    <row r="356" spans="1:4" x14ac:dyDescent="0.3">
      <c r="A356" s="9" t="s">
        <v>122</v>
      </c>
      <c r="B356" s="9"/>
      <c r="C356" s="10">
        <v>13.260869565217391</v>
      </c>
      <c r="D356" s="10" t="s">
        <v>251</v>
      </c>
    </row>
    <row r="357" spans="1:4" x14ac:dyDescent="0.3">
      <c r="A357" s="9" t="s">
        <v>77</v>
      </c>
      <c r="B357" s="9"/>
      <c r="C357" s="10">
        <v>14.886363636363637</v>
      </c>
      <c r="D357" s="10" t="s">
        <v>251</v>
      </c>
    </row>
    <row r="358" spans="1:4" x14ac:dyDescent="0.3">
      <c r="A358" s="9" t="s">
        <v>67</v>
      </c>
      <c r="B358" s="9"/>
      <c r="C358" s="10">
        <v>14.827586206896552</v>
      </c>
      <c r="D358" s="10" t="s">
        <v>251</v>
      </c>
    </row>
    <row r="359" spans="1:4" x14ac:dyDescent="0.3">
      <c r="A359" s="9" t="s">
        <v>8</v>
      </c>
      <c r="B359" s="9"/>
      <c r="C359" s="10">
        <v>14.903846153846153</v>
      </c>
      <c r="D359" s="10" t="s">
        <v>251</v>
      </c>
    </row>
    <row r="360" spans="1:4" x14ac:dyDescent="0.3">
      <c r="A360" s="9" t="s">
        <v>148</v>
      </c>
      <c r="B360" s="9"/>
      <c r="C360" s="10">
        <v>12.166666666666666</v>
      </c>
      <c r="D360" s="10" t="s">
        <v>251</v>
      </c>
    </row>
    <row r="361" spans="1:4" x14ac:dyDescent="0.3">
      <c r="A361" s="9" t="s">
        <v>218</v>
      </c>
      <c r="B361" s="9"/>
      <c r="C361" s="10">
        <v>9.6071428571428577</v>
      </c>
      <c r="D361" s="10" t="s">
        <v>265</v>
      </c>
    </row>
    <row r="362" spans="1:4" x14ac:dyDescent="0.3">
      <c r="A362" s="9" t="s">
        <v>34</v>
      </c>
      <c r="B362" s="9"/>
      <c r="C362" s="10">
        <v>15</v>
      </c>
      <c r="D362" s="10" t="s">
        <v>251</v>
      </c>
    </row>
    <row r="363" spans="1:4" x14ac:dyDescent="0.3">
      <c r="A363" s="9" t="s">
        <v>11</v>
      </c>
      <c r="B363" s="9"/>
      <c r="C363" s="10">
        <v>15.428571428571429</v>
      </c>
      <c r="D363" s="10" t="s">
        <v>251</v>
      </c>
    </row>
    <row r="364" spans="1:4" x14ac:dyDescent="0.3">
      <c r="A364" s="9" t="s">
        <v>35</v>
      </c>
      <c r="B364" s="9"/>
      <c r="C364" s="10">
        <v>15</v>
      </c>
      <c r="D364" s="10" t="s">
        <v>251</v>
      </c>
    </row>
    <row r="365" spans="1:4" x14ac:dyDescent="0.3">
      <c r="A365" s="9" t="s">
        <v>191</v>
      </c>
      <c r="B365" s="9"/>
      <c r="C365" s="10">
        <v>10.76923076923077</v>
      </c>
      <c r="D365" s="10" t="s">
        <v>265</v>
      </c>
    </row>
    <row r="366" spans="1:4" x14ac:dyDescent="0.3">
      <c r="A366" s="9" t="s">
        <v>188</v>
      </c>
      <c r="B366" s="9"/>
      <c r="C366" s="10">
        <v>10.156862745098039</v>
      </c>
      <c r="D366" s="10" t="s">
        <v>265</v>
      </c>
    </row>
    <row r="367" spans="1:4" x14ac:dyDescent="0.3">
      <c r="A367" s="9" t="s">
        <v>187</v>
      </c>
      <c r="B367" s="9"/>
      <c r="C367" s="10">
        <v>10.196078431372548</v>
      </c>
      <c r="D367" s="10" t="s">
        <v>265</v>
      </c>
    </row>
    <row r="368" spans="1:4" x14ac:dyDescent="0.3">
      <c r="A368" s="19" t="s">
        <v>569</v>
      </c>
      <c r="B368" s="7" t="s">
        <v>570</v>
      </c>
      <c r="C368" s="10">
        <v>13.3</v>
      </c>
      <c r="D368" s="8" t="s">
        <v>251</v>
      </c>
    </row>
    <row r="369" spans="1:4" x14ac:dyDescent="0.3">
      <c r="A369" s="9" t="s">
        <v>142</v>
      </c>
      <c r="B369" s="9"/>
      <c r="C369" s="10">
        <v>13.020833333333334</v>
      </c>
      <c r="D369" s="10" t="s">
        <v>251</v>
      </c>
    </row>
    <row r="370" spans="1:4" x14ac:dyDescent="0.3">
      <c r="A370" s="9" t="s">
        <v>92</v>
      </c>
      <c r="B370" s="9"/>
      <c r="C370" s="10">
        <v>14.426966292134832</v>
      </c>
      <c r="D370" s="10" t="s">
        <v>251</v>
      </c>
    </row>
    <row r="371" spans="1:4" x14ac:dyDescent="0.3">
      <c r="A371" s="9" t="s">
        <v>159</v>
      </c>
      <c r="B371" s="9"/>
      <c r="C371" s="10">
        <v>10.833333333333334</v>
      </c>
      <c r="D371" s="10" t="s">
        <v>265</v>
      </c>
    </row>
    <row r="372" spans="1:4" x14ac:dyDescent="0.3">
      <c r="A372" s="3" t="s">
        <v>569</v>
      </c>
      <c r="B372" s="4" t="s">
        <v>571</v>
      </c>
      <c r="C372" s="14"/>
      <c r="D372" s="11" t="s">
        <v>265</v>
      </c>
    </row>
    <row r="373" spans="1:4" x14ac:dyDescent="0.3">
      <c r="A373" s="3" t="s">
        <v>569</v>
      </c>
      <c r="B373" s="4" t="s">
        <v>567</v>
      </c>
      <c r="C373" s="10">
        <v>14.95</v>
      </c>
      <c r="D373" s="11" t="s">
        <v>251</v>
      </c>
    </row>
    <row r="374" spans="1:4" x14ac:dyDescent="0.3">
      <c r="A374" s="3" t="s">
        <v>572</v>
      </c>
      <c r="B374" s="4" t="s">
        <v>573</v>
      </c>
      <c r="C374" s="14">
        <v>8.4</v>
      </c>
      <c r="D374" s="11" t="s">
        <v>255</v>
      </c>
    </row>
    <row r="375" spans="1:4" x14ac:dyDescent="0.3">
      <c r="A375" s="3" t="s">
        <v>574</v>
      </c>
      <c r="B375" s="4" t="s">
        <v>575</v>
      </c>
      <c r="C375" s="14">
        <v>9</v>
      </c>
      <c r="D375" s="11" t="s">
        <v>255</v>
      </c>
    </row>
    <row r="376" spans="1:4" x14ac:dyDescent="0.3">
      <c r="A376" s="3" t="s">
        <v>576</v>
      </c>
      <c r="B376" s="4" t="s">
        <v>577</v>
      </c>
      <c r="C376" s="14">
        <v>7.2</v>
      </c>
      <c r="D376" s="11" t="s">
        <v>255</v>
      </c>
    </row>
    <row r="377" spans="1:4" x14ac:dyDescent="0.3">
      <c r="A377" s="3" t="s">
        <v>578</v>
      </c>
      <c r="B377" s="4" t="s">
        <v>579</v>
      </c>
      <c r="C377" s="14">
        <v>13</v>
      </c>
      <c r="D377" s="11" t="s">
        <v>251</v>
      </c>
    </row>
    <row r="378" spans="1:4" x14ac:dyDescent="0.3">
      <c r="A378" s="3" t="s">
        <v>578</v>
      </c>
      <c r="B378" s="4" t="s">
        <v>580</v>
      </c>
      <c r="C378" s="14"/>
      <c r="D378" s="11" t="s">
        <v>251</v>
      </c>
    </row>
    <row r="379" spans="1:4" x14ac:dyDescent="0.3">
      <c r="A379" s="3" t="s">
        <v>578</v>
      </c>
      <c r="B379" s="4" t="s">
        <v>581</v>
      </c>
      <c r="C379" s="14">
        <v>11.3</v>
      </c>
      <c r="D379" s="11" t="s">
        <v>251</v>
      </c>
    </row>
    <row r="380" spans="1:4" x14ac:dyDescent="0.3">
      <c r="A380" s="3" t="s">
        <v>582</v>
      </c>
      <c r="B380" s="4" t="s">
        <v>582</v>
      </c>
      <c r="C380" s="14">
        <v>12.3</v>
      </c>
      <c r="D380" s="11" t="s">
        <v>251</v>
      </c>
    </row>
    <row r="381" spans="1:4" x14ac:dyDescent="0.3">
      <c r="A381" s="3" t="s">
        <v>582</v>
      </c>
      <c r="B381" s="4" t="s">
        <v>583</v>
      </c>
      <c r="C381" s="14">
        <v>13</v>
      </c>
      <c r="D381" s="11" t="s">
        <v>251</v>
      </c>
    </row>
    <row r="382" spans="1:4" x14ac:dyDescent="0.3">
      <c r="A382" s="3" t="s">
        <v>584</v>
      </c>
      <c r="B382" s="4" t="s">
        <v>585</v>
      </c>
      <c r="C382" s="14">
        <v>8.8000000000000007</v>
      </c>
      <c r="D382" s="11" t="s">
        <v>255</v>
      </c>
    </row>
    <row r="383" spans="1:4" x14ac:dyDescent="0.3">
      <c r="A383" s="3" t="s">
        <v>584</v>
      </c>
      <c r="B383" s="4" t="s">
        <v>586</v>
      </c>
      <c r="C383" s="14">
        <v>8.1999999999999993</v>
      </c>
      <c r="D383" s="11" t="s">
        <v>255</v>
      </c>
    </row>
    <row r="384" spans="1:4" x14ac:dyDescent="0.3">
      <c r="A384" s="3" t="s">
        <v>584</v>
      </c>
      <c r="B384" s="4" t="s">
        <v>515</v>
      </c>
      <c r="C384" s="14">
        <v>7.9</v>
      </c>
      <c r="D384" s="11" t="s">
        <v>255</v>
      </c>
    </row>
    <row r="385" spans="1:4" x14ac:dyDescent="0.3">
      <c r="A385" s="3" t="s">
        <v>584</v>
      </c>
      <c r="B385" s="4" t="s">
        <v>587</v>
      </c>
      <c r="C385" s="14">
        <v>9.4</v>
      </c>
      <c r="D385" s="11" t="s">
        <v>265</v>
      </c>
    </row>
    <row r="386" spans="1:4" x14ac:dyDescent="0.3">
      <c r="A386" s="3" t="s">
        <v>584</v>
      </c>
      <c r="B386" s="4" t="s">
        <v>588</v>
      </c>
      <c r="C386" s="14">
        <v>8.6999999999999993</v>
      </c>
      <c r="D386" s="11" t="s">
        <v>255</v>
      </c>
    </row>
    <row r="387" spans="1:4" x14ac:dyDescent="0.3">
      <c r="A387" s="3" t="s">
        <v>584</v>
      </c>
      <c r="B387" s="4" t="s">
        <v>589</v>
      </c>
      <c r="C387" s="14">
        <v>8.6999999999999993</v>
      </c>
      <c r="D387" s="11" t="s">
        <v>255</v>
      </c>
    </row>
    <row r="388" spans="1:4" x14ac:dyDescent="0.3">
      <c r="A388" s="3" t="s">
        <v>584</v>
      </c>
      <c r="B388" s="4" t="s">
        <v>590</v>
      </c>
      <c r="C388" s="14" t="s">
        <v>591</v>
      </c>
      <c r="D388" s="11" t="s">
        <v>255</v>
      </c>
    </row>
    <row r="389" spans="1:4" x14ac:dyDescent="0.3">
      <c r="A389" s="3" t="s">
        <v>584</v>
      </c>
      <c r="B389" s="4" t="s">
        <v>592</v>
      </c>
      <c r="C389" s="14" t="s">
        <v>593</v>
      </c>
      <c r="D389" s="11" t="s">
        <v>255</v>
      </c>
    </row>
    <row r="390" spans="1:4" x14ac:dyDescent="0.3">
      <c r="A390" s="3" t="s">
        <v>584</v>
      </c>
      <c r="B390" s="4" t="s">
        <v>594</v>
      </c>
      <c r="C390" s="14">
        <v>8.6</v>
      </c>
      <c r="D390" s="11" t="s">
        <v>255</v>
      </c>
    </row>
    <row r="391" spans="1:4" x14ac:dyDescent="0.3">
      <c r="A391" s="3" t="s">
        <v>584</v>
      </c>
      <c r="B391" s="4" t="s">
        <v>595</v>
      </c>
      <c r="C391" s="14">
        <v>8.9</v>
      </c>
      <c r="D391" s="11" t="s">
        <v>255</v>
      </c>
    </row>
    <row r="392" spans="1:4" x14ac:dyDescent="0.3">
      <c r="A392" s="3" t="s">
        <v>596</v>
      </c>
      <c r="B392" s="4" t="s">
        <v>597</v>
      </c>
      <c r="C392" s="14">
        <v>13.8</v>
      </c>
      <c r="D392" s="11" t="s">
        <v>251</v>
      </c>
    </row>
    <row r="393" spans="1:4" x14ac:dyDescent="0.3">
      <c r="A393" s="3" t="s">
        <v>598</v>
      </c>
      <c r="B393" s="4" t="s">
        <v>599</v>
      </c>
      <c r="C393" s="14" t="s">
        <v>371</v>
      </c>
      <c r="D393" s="11" t="s">
        <v>251</v>
      </c>
    </row>
    <row r="394" spans="1:4" x14ac:dyDescent="0.3">
      <c r="A394" s="3" t="s">
        <v>598</v>
      </c>
      <c r="B394" s="4" t="s">
        <v>496</v>
      </c>
      <c r="C394" s="14" t="s">
        <v>600</v>
      </c>
      <c r="D394" s="11" t="s">
        <v>251</v>
      </c>
    </row>
    <row r="395" spans="1:4" x14ac:dyDescent="0.3">
      <c r="A395" s="3" t="s">
        <v>598</v>
      </c>
      <c r="B395" s="4" t="s">
        <v>601</v>
      </c>
      <c r="C395" s="14" t="s">
        <v>602</v>
      </c>
      <c r="D395" s="11" t="s">
        <v>251</v>
      </c>
    </row>
    <row r="396" spans="1:4" x14ac:dyDescent="0.3">
      <c r="A396" s="3" t="s">
        <v>598</v>
      </c>
      <c r="B396" s="4" t="s">
        <v>603</v>
      </c>
      <c r="C396" s="14" t="s">
        <v>604</v>
      </c>
      <c r="D396" s="11" t="s">
        <v>251</v>
      </c>
    </row>
    <row r="397" spans="1:4" x14ac:dyDescent="0.3">
      <c r="A397" s="3" t="s">
        <v>598</v>
      </c>
      <c r="B397" s="4" t="s">
        <v>605</v>
      </c>
      <c r="C397" s="14" t="s">
        <v>373</v>
      </c>
      <c r="D397" s="11" t="s">
        <v>251</v>
      </c>
    </row>
    <row r="398" spans="1:4" x14ac:dyDescent="0.3">
      <c r="A398" s="3" t="s">
        <v>598</v>
      </c>
      <c r="B398" s="4" t="s">
        <v>394</v>
      </c>
      <c r="C398" s="14">
        <v>7.6</v>
      </c>
      <c r="D398" s="11" t="s">
        <v>255</v>
      </c>
    </row>
    <row r="399" spans="1:4" x14ac:dyDescent="0.3">
      <c r="A399" s="3" t="s">
        <v>598</v>
      </c>
      <c r="B399" s="4" t="s">
        <v>606</v>
      </c>
      <c r="C399" s="14" t="s">
        <v>607</v>
      </c>
      <c r="D399" s="11" t="s">
        <v>255</v>
      </c>
    </row>
    <row r="400" spans="1:4" x14ac:dyDescent="0.3">
      <c r="A400" s="3" t="s">
        <v>608</v>
      </c>
      <c r="B400" s="4" t="s">
        <v>609</v>
      </c>
      <c r="C400" s="14">
        <v>8.5</v>
      </c>
      <c r="D400" s="11" t="s">
        <v>255</v>
      </c>
    </row>
    <row r="401" spans="1:4" x14ac:dyDescent="0.3">
      <c r="A401" s="3" t="s">
        <v>610</v>
      </c>
      <c r="B401" s="4" t="s">
        <v>611</v>
      </c>
      <c r="C401" s="14" t="s">
        <v>342</v>
      </c>
      <c r="D401" s="11" t="s">
        <v>255</v>
      </c>
    </row>
    <row r="402" spans="1:4" x14ac:dyDescent="0.3">
      <c r="A402" s="3" t="s">
        <v>612</v>
      </c>
      <c r="B402" s="4" t="s">
        <v>613</v>
      </c>
      <c r="C402" s="14">
        <v>6.6</v>
      </c>
      <c r="D402" s="11" t="s">
        <v>255</v>
      </c>
    </row>
    <row r="403" spans="1:4" x14ac:dyDescent="0.3">
      <c r="A403" s="3" t="s">
        <v>614</v>
      </c>
      <c r="B403" s="4" t="s">
        <v>615</v>
      </c>
      <c r="C403" s="14">
        <v>11.6</v>
      </c>
      <c r="D403" s="11" t="s">
        <v>251</v>
      </c>
    </row>
    <row r="404" spans="1:4" x14ac:dyDescent="0.3">
      <c r="A404" s="3" t="s">
        <v>614</v>
      </c>
      <c r="B404" s="4" t="s">
        <v>616</v>
      </c>
      <c r="C404" s="14">
        <v>15.7</v>
      </c>
      <c r="D404" s="11" t="s">
        <v>251</v>
      </c>
    </row>
    <row r="405" spans="1:4" x14ac:dyDescent="0.3">
      <c r="A405" s="3" t="s">
        <v>614</v>
      </c>
      <c r="B405" s="4" t="s">
        <v>617</v>
      </c>
      <c r="C405" s="14">
        <v>14</v>
      </c>
      <c r="D405" s="11" t="s">
        <v>251</v>
      </c>
    </row>
    <row r="406" spans="1:4" x14ac:dyDescent="0.3">
      <c r="A406" s="3" t="s">
        <v>614</v>
      </c>
      <c r="B406" s="4" t="s">
        <v>618</v>
      </c>
      <c r="C406" s="14">
        <v>18.899999999999999</v>
      </c>
      <c r="D406" s="11" t="s">
        <v>251</v>
      </c>
    </row>
    <row r="407" spans="1:4" x14ac:dyDescent="0.3">
      <c r="A407" s="3" t="s">
        <v>619</v>
      </c>
      <c r="B407" s="4" t="s">
        <v>620</v>
      </c>
      <c r="C407" s="14" t="s">
        <v>458</v>
      </c>
      <c r="D407" s="11" t="s">
        <v>255</v>
      </c>
    </row>
    <row r="408" spans="1:4" x14ac:dyDescent="0.3">
      <c r="A408" s="3" t="s">
        <v>619</v>
      </c>
      <c r="B408" s="4" t="s">
        <v>621</v>
      </c>
      <c r="C408" s="14">
        <v>9.4</v>
      </c>
      <c r="D408" s="11" t="s">
        <v>265</v>
      </c>
    </row>
    <row r="409" spans="1:4" x14ac:dyDescent="0.3">
      <c r="A409" s="3" t="s">
        <v>619</v>
      </c>
      <c r="B409" s="4" t="s">
        <v>622</v>
      </c>
      <c r="C409" s="14">
        <v>8.8000000000000007</v>
      </c>
      <c r="D409" s="11" t="s">
        <v>255</v>
      </c>
    </row>
    <row r="410" spans="1:4" x14ac:dyDescent="0.3">
      <c r="A410" s="3" t="s">
        <v>619</v>
      </c>
      <c r="B410" s="4" t="s">
        <v>351</v>
      </c>
      <c r="C410" s="14">
        <v>9.6999999999999993</v>
      </c>
      <c r="D410" s="11" t="s">
        <v>265</v>
      </c>
    </row>
    <row r="411" spans="1:4" x14ac:dyDescent="0.3">
      <c r="A411" s="3" t="s">
        <v>619</v>
      </c>
      <c r="B411" s="4" t="s">
        <v>623</v>
      </c>
      <c r="C411" s="14" t="s">
        <v>342</v>
      </c>
      <c r="D411" s="11" t="s">
        <v>255</v>
      </c>
    </row>
    <row r="412" spans="1:4" x14ac:dyDescent="0.3">
      <c r="A412" s="3" t="s">
        <v>619</v>
      </c>
      <c r="B412" s="4" t="s">
        <v>624</v>
      </c>
      <c r="C412" s="14">
        <v>8.1</v>
      </c>
      <c r="D412" s="11" t="s">
        <v>255</v>
      </c>
    </row>
    <row r="413" spans="1:4" x14ac:dyDescent="0.3">
      <c r="A413" s="3" t="s">
        <v>619</v>
      </c>
      <c r="B413" s="4" t="s">
        <v>625</v>
      </c>
      <c r="C413" s="14">
        <v>8.1</v>
      </c>
      <c r="D413" s="11" t="s">
        <v>255</v>
      </c>
    </row>
    <row r="414" spans="1:4" x14ac:dyDescent="0.3">
      <c r="A414" s="3" t="s">
        <v>619</v>
      </c>
      <c r="B414" s="4" t="s">
        <v>626</v>
      </c>
      <c r="C414" s="14">
        <v>8.8000000000000007</v>
      </c>
      <c r="D414" s="11" t="s">
        <v>255</v>
      </c>
    </row>
    <row r="415" spans="1:4" x14ac:dyDescent="0.3">
      <c r="A415" s="3" t="s">
        <v>619</v>
      </c>
      <c r="B415" s="4" t="s">
        <v>627</v>
      </c>
      <c r="C415" s="14">
        <v>8.6</v>
      </c>
      <c r="D415" s="11" t="s">
        <v>255</v>
      </c>
    </row>
    <row r="416" spans="1:4" x14ac:dyDescent="0.3">
      <c r="C416" s="1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15"/>
  <sheetViews>
    <sheetView tabSelected="1" topLeftCell="A150" workbookViewId="0">
      <selection activeCell="D159" sqref="D159"/>
    </sheetView>
  </sheetViews>
  <sheetFormatPr defaultRowHeight="14.4" x14ac:dyDescent="0.3"/>
  <cols>
    <col min="1" max="1" width="41.44140625" bestFit="1" customWidth="1"/>
    <col min="2" max="2" width="28.33203125" bestFit="1" customWidth="1"/>
    <col min="3" max="3" width="9.33203125" style="1" customWidth="1"/>
    <col min="4" max="4" width="17.5546875" style="1" bestFit="1" customWidth="1"/>
  </cols>
  <sheetData>
    <row r="1" spans="1:4" x14ac:dyDescent="0.3">
      <c r="A1" s="3" t="s">
        <v>628</v>
      </c>
      <c r="B1" s="4"/>
      <c r="C1" s="6"/>
    </row>
    <row r="2" spans="1:4" x14ac:dyDescent="0.3">
      <c r="A2" s="21" t="s">
        <v>631</v>
      </c>
      <c r="B2" s="4"/>
      <c r="C2" s="6"/>
    </row>
    <row r="3" spans="1:4" x14ac:dyDescent="0.3">
      <c r="A3" s="26" t="s">
        <v>662</v>
      </c>
      <c r="B3" s="4"/>
      <c r="C3" s="6"/>
    </row>
    <row r="4" spans="1:4" x14ac:dyDescent="0.3">
      <c r="A4" s="3"/>
      <c r="B4" s="4"/>
      <c r="C4" s="6"/>
    </row>
    <row r="5" spans="1:4" x14ac:dyDescent="0.3">
      <c r="A5" s="3"/>
      <c r="B5" s="4"/>
      <c r="C5" s="6"/>
    </row>
    <row r="6" spans="1:4" x14ac:dyDescent="0.3">
      <c r="A6" s="3" t="s">
        <v>246</v>
      </c>
      <c r="B6" s="4" t="s">
        <v>229</v>
      </c>
      <c r="C6" s="6" t="s">
        <v>247</v>
      </c>
      <c r="D6" s="1" t="s">
        <v>248</v>
      </c>
    </row>
    <row r="7" spans="1:4" x14ac:dyDescent="0.3">
      <c r="A7" s="3" t="s">
        <v>249</v>
      </c>
      <c r="B7" s="4" t="s">
        <v>250</v>
      </c>
      <c r="C7" s="6"/>
      <c r="D7" s="1" t="s">
        <v>251</v>
      </c>
    </row>
    <row r="8" spans="1:4" x14ac:dyDescent="0.3">
      <c r="A8" s="3" t="s">
        <v>249</v>
      </c>
      <c r="B8" s="4" t="s">
        <v>252</v>
      </c>
      <c r="C8" s="6"/>
      <c r="D8" s="1" t="s">
        <v>251</v>
      </c>
    </row>
    <row r="9" spans="1:4" x14ac:dyDescent="0.3">
      <c r="A9" s="3" t="s">
        <v>253</v>
      </c>
      <c r="B9" s="4" t="s">
        <v>254</v>
      </c>
      <c r="C9" s="6">
        <v>7.9</v>
      </c>
      <c r="D9" s="1" t="s">
        <v>255</v>
      </c>
    </row>
    <row r="10" spans="1:4" s="25" customFormat="1" x14ac:dyDescent="0.3">
      <c r="A10" s="22" t="s">
        <v>219</v>
      </c>
      <c r="B10" s="22"/>
      <c r="C10" s="24">
        <v>7.333333333333333</v>
      </c>
      <c r="D10" s="24" t="s">
        <v>255</v>
      </c>
    </row>
    <row r="11" spans="1:4" s="25" customFormat="1" x14ac:dyDescent="0.3">
      <c r="A11" s="22" t="s">
        <v>24</v>
      </c>
      <c r="B11" s="22"/>
      <c r="C11" s="24">
        <v>14.953271028037385</v>
      </c>
      <c r="D11" s="24" t="s">
        <v>251</v>
      </c>
    </row>
    <row r="12" spans="1:4" s="25" customFormat="1" x14ac:dyDescent="0.3">
      <c r="A12" s="22" t="s">
        <v>25</v>
      </c>
      <c r="B12" s="22"/>
      <c r="C12" s="24">
        <v>14.953271028037385</v>
      </c>
      <c r="D12" s="24" t="s">
        <v>251</v>
      </c>
    </row>
    <row r="13" spans="1:4" s="25" customFormat="1" x14ac:dyDescent="0.3">
      <c r="A13" s="22" t="s">
        <v>181</v>
      </c>
      <c r="B13" s="24"/>
      <c r="C13" s="24">
        <v>10.4</v>
      </c>
      <c r="D13" s="23" t="s">
        <v>265</v>
      </c>
    </row>
    <row r="14" spans="1:4" s="25" customFormat="1" x14ac:dyDescent="0.3">
      <c r="A14" s="22" t="s">
        <v>115</v>
      </c>
      <c r="B14" s="24"/>
      <c r="C14" s="24">
        <v>13.956521739130435</v>
      </c>
      <c r="D14" s="23" t="s">
        <v>251</v>
      </c>
    </row>
    <row r="15" spans="1:4" x14ac:dyDescent="0.3">
      <c r="A15" s="3" t="s">
        <v>256</v>
      </c>
      <c r="B15" s="4" t="s">
        <v>257</v>
      </c>
      <c r="C15" s="6">
        <v>8.1999999999999993</v>
      </c>
      <c r="D15" s="1" t="s">
        <v>255</v>
      </c>
    </row>
    <row r="16" spans="1:4" x14ac:dyDescent="0.3">
      <c r="A16" s="3" t="s">
        <v>258</v>
      </c>
      <c r="B16" s="4" t="s">
        <v>259</v>
      </c>
      <c r="C16" s="6">
        <v>7.9</v>
      </c>
      <c r="D16" s="1" t="s">
        <v>255</v>
      </c>
    </row>
    <row r="17" spans="1:4" x14ac:dyDescent="0.3">
      <c r="A17" s="3" t="s">
        <v>258</v>
      </c>
      <c r="B17" s="4" t="s">
        <v>260</v>
      </c>
      <c r="C17" s="6">
        <v>8.4</v>
      </c>
      <c r="D17" s="1" t="s">
        <v>255</v>
      </c>
    </row>
    <row r="18" spans="1:4" x14ac:dyDescent="0.3">
      <c r="A18" s="3" t="s">
        <v>258</v>
      </c>
      <c r="B18" s="4" t="s">
        <v>261</v>
      </c>
      <c r="C18" s="6">
        <v>8.3000000000000007</v>
      </c>
      <c r="D18" s="1" t="s">
        <v>255</v>
      </c>
    </row>
    <row r="19" spans="1:4" x14ac:dyDescent="0.3">
      <c r="A19" s="3" t="s">
        <v>262</v>
      </c>
      <c r="B19" s="4" t="s">
        <v>263</v>
      </c>
      <c r="C19" s="6">
        <v>8.8000000000000007</v>
      </c>
      <c r="D19" s="1" t="s">
        <v>255</v>
      </c>
    </row>
    <row r="20" spans="1:4" x14ac:dyDescent="0.3">
      <c r="A20" s="3" t="s">
        <v>262</v>
      </c>
      <c r="B20" s="4" t="s">
        <v>264</v>
      </c>
      <c r="C20" s="6">
        <v>9.4</v>
      </c>
      <c r="D20" s="1" t="s">
        <v>265</v>
      </c>
    </row>
    <row r="21" spans="1:4" x14ac:dyDescent="0.3">
      <c r="A21" s="3" t="s">
        <v>266</v>
      </c>
      <c r="B21" s="4" t="s">
        <v>267</v>
      </c>
      <c r="C21" s="6">
        <v>8.3000000000000007</v>
      </c>
      <c r="D21" s="1" t="s">
        <v>255</v>
      </c>
    </row>
    <row r="22" spans="1:4" x14ac:dyDescent="0.3">
      <c r="A22" s="3" t="s">
        <v>268</v>
      </c>
      <c r="B22" s="4" t="s">
        <v>269</v>
      </c>
      <c r="C22" s="6">
        <v>10.1</v>
      </c>
      <c r="D22" s="1" t="s">
        <v>265</v>
      </c>
    </row>
    <row r="23" spans="1:4" x14ac:dyDescent="0.3">
      <c r="A23" s="3" t="s">
        <v>270</v>
      </c>
      <c r="B23" s="4" t="s">
        <v>271</v>
      </c>
      <c r="C23" s="6">
        <v>8.2799999999999994</v>
      </c>
      <c r="D23" s="1" t="s">
        <v>255</v>
      </c>
    </row>
    <row r="24" spans="1:4" x14ac:dyDescent="0.3">
      <c r="A24" s="3" t="s">
        <v>272</v>
      </c>
      <c r="B24" s="4" t="s">
        <v>273</v>
      </c>
      <c r="C24" s="6">
        <v>8.3000000000000007</v>
      </c>
      <c r="D24" s="1" t="s">
        <v>255</v>
      </c>
    </row>
    <row r="25" spans="1:4" x14ac:dyDescent="0.3">
      <c r="A25" s="3" t="s">
        <v>272</v>
      </c>
      <c r="B25" s="4" t="s">
        <v>274</v>
      </c>
      <c r="C25" s="6">
        <v>9</v>
      </c>
      <c r="D25" s="1" t="s">
        <v>255</v>
      </c>
    </row>
    <row r="26" spans="1:4" x14ac:dyDescent="0.3">
      <c r="A26" s="3" t="s">
        <v>272</v>
      </c>
      <c r="B26" s="4" t="s">
        <v>637</v>
      </c>
      <c r="C26" s="27">
        <v>8.8695652173913047</v>
      </c>
      <c r="D26" s="1" t="s">
        <v>255</v>
      </c>
    </row>
    <row r="27" spans="1:4" x14ac:dyDescent="0.3">
      <c r="A27" s="3" t="s">
        <v>272</v>
      </c>
      <c r="B27" s="4" t="s">
        <v>275</v>
      </c>
      <c r="C27" s="6">
        <v>8.3000000000000007</v>
      </c>
      <c r="D27" s="1" t="s">
        <v>255</v>
      </c>
    </row>
    <row r="28" spans="1:4" x14ac:dyDescent="0.3">
      <c r="A28" s="3" t="s">
        <v>272</v>
      </c>
      <c r="B28" s="4" t="s">
        <v>276</v>
      </c>
      <c r="C28" s="6">
        <v>8.1</v>
      </c>
      <c r="D28" s="1" t="s">
        <v>255</v>
      </c>
    </row>
    <row r="29" spans="1:4" x14ac:dyDescent="0.3">
      <c r="A29" s="3" t="s">
        <v>272</v>
      </c>
      <c r="B29" s="4" t="s">
        <v>277</v>
      </c>
      <c r="C29" s="6">
        <v>8.1999999999999993</v>
      </c>
      <c r="D29" s="1" t="s">
        <v>255</v>
      </c>
    </row>
    <row r="30" spans="1:4" x14ac:dyDescent="0.3">
      <c r="A30" s="3" t="s">
        <v>272</v>
      </c>
      <c r="B30" s="4" t="s">
        <v>278</v>
      </c>
      <c r="C30" s="6">
        <v>8.1999999999999993</v>
      </c>
      <c r="D30" s="1" t="s">
        <v>255</v>
      </c>
    </row>
    <row r="31" spans="1:4" s="25" customFormat="1" x14ac:dyDescent="0.3">
      <c r="A31" s="22" t="s">
        <v>87</v>
      </c>
      <c r="B31" s="22"/>
      <c r="C31" s="24">
        <v>13.522727272727273</v>
      </c>
      <c r="D31" s="24" t="s">
        <v>251</v>
      </c>
    </row>
    <row r="32" spans="1:4" s="25" customFormat="1" x14ac:dyDescent="0.3">
      <c r="A32" s="22" t="s">
        <v>177</v>
      </c>
      <c r="B32" s="22"/>
      <c r="C32" s="24">
        <v>11.9</v>
      </c>
      <c r="D32" s="24" t="s">
        <v>251</v>
      </c>
    </row>
    <row r="33" spans="1:4" s="25" customFormat="1" x14ac:dyDescent="0.3">
      <c r="A33" s="22" t="s">
        <v>186</v>
      </c>
      <c r="B33" s="22"/>
      <c r="C33" s="24">
        <v>11.666666666666666</v>
      </c>
      <c r="D33" s="24" t="s">
        <v>251</v>
      </c>
    </row>
    <row r="34" spans="1:4" s="25" customFormat="1" x14ac:dyDescent="0.3">
      <c r="A34" s="22" t="s">
        <v>217</v>
      </c>
      <c r="B34" s="22"/>
      <c r="C34" s="24">
        <v>9.8214285714285712</v>
      </c>
      <c r="D34" s="24" t="s">
        <v>265</v>
      </c>
    </row>
    <row r="35" spans="1:4" s="25" customFormat="1" x14ac:dyDescent="0.3">
      <c r="A35" s="22" t="s">
        <v>48</v>
      </c>
      <c r="B35" s="22"/>
      <c r="C35" s="24">
        <v>14.767441860465116</v>
      </c>
      <c r="D35" s="24" t="s">
        <v>251</v>
      </c>
    </row>
    <row r="36" spans="1:4" s="25" customFormat="1" x14ac:dyDescent="0.3">
      <c r="A36" s="22" t="s">
        <v>93</v>
      </c>
      <c r="B36" s="22"/>
      <c r="C36" s="24">
        <v>14.269662921348315</v>
      </c>
      <c r="D36" s="24" t="s">
        <v>251</v>
      </c>
    </row>
    <row r="37" spans="1:4" s="25" customFormat="1" x14ac:dyDescent="0.3">
      <c r="A37" s="22" t="s">
        <v>7</v>
      </c>
      <c r="B37" s="22"/>
      <c r="C37" s="24">
        <v>12.53012048192771</v>
      </c>
      <c r="D37" s="24" t="s">
        <v>251</v>
      </c>
    </row>
    <row r="38" spans="1:4" s="25" customFormat="1" x14ac:dyDescent="0.3">
      <c r="A38" s="22" t="s">
        <v>83</v>
      </c>
      <c r="B38" s="22"/>
      <c r="C38" s="24">
        <v>13.863636363636363</v>
      </c>
      <c r="D38" s="24" t="s">
        <v>251</v>
      </c>
    </row>
    <row r="39" spans="1:4" s="25" customFormat="1" x14ac:dyDescent="0.3">
      <c r="A39" s="22" t="s">
        <v>56</v>
      </c>
      <c r="B39" s="22"/>
      <c r="C39" s="24">
        <v>14.069767441860465</v>
      </c>
      <c r="D39" s="24" t="s">
        <v>251</v>
      </c>
    </row>
    <row r="40" spans="1:4" s="25" customFormat="1" x14ac:dyDescent="0.3">
      <c r="A40" s="22" t="s">
        <v>85</v>
      </c>
      <c r="B40" s="22"/>
      <c r="C40" s="24">
        <v>13.636363636363637</v>
      </c>
      <c r="D40" s="24" t="s">
        <v>251</v>
      </c>
    </row>
    <row r="41" spans="1:4" s="25" customFormat="1" x14ac:dyDescent="0.3">
      <c r="A41" s="22" t="s">
        <v>173</v>
      </c>
      <c r="B41" s="22"/>
      <c r="C41" s="24">
        <v>9.8979591836734695</v>
      </c>
      <c r="D41" s="24" t="s">
        <v>265</v>
      </c>
    </row>
    <row r="42" spans="1:4" s="25" customFormat="1" x14ac:dyDescent="0.3">
      <c r="A42" s="22" t="s">
        <v>94</v>
      </c>
      <c r="B42" s="22"/>
      <c r="C42" s="24">
        <v>13.370786516853933</v>
      </c>
      <c r="D42" s="24" t="s">
        <v>251</v>
      </c>
    </row>
    <row r="43" spans="1:4" s="25" customFormat="1" x14ac:dyDescent="0.3">
      <c r="A43" s="22" t="s">
        <v>127</v>
      </c>
      <c r="B43" s="22"/>
      <c r="C43" s="24">
        <v>13.161290322580646</v>
      </c>
      <c r="D43" s="24" t="s">
        <v>251</v>
      </c>
    </row>
    <row r="44" spans="1:4" s="25" customFormat="1" x14ac:dyDescent="0.3">
      <c r="A44" s="22" t="s">
        <v>121</v>
      </c>
      <c r="B44" s="22"/>
      <c r="C44" s="24">
        <v>13.260869565217391</v>
      </c>
      <c r="D44" s="24" t="s">
        <v>251</v>
      </c>
    </row>
    <row r="45" spans="1:4" s="25" customFormat="1" x14ac:dyDescent="0.3">
      <c r="A45" s="22" t="s">
        <v>136</v>
      </c>
      <c r="B45" s="22"/>
      <c r="C45" s="24">
        <v>12.659574468085106</v>
      </c>
      <c r="D45" s="24" t="s">
        <v>251</v>
      </c>
    </row>
    <row r="46" spans="1:4" s="25" customFormat="1" x14ac:dyDescent="0.3">
      <c r="A46" s="22" t="s">
        <v>174</v>
      </c>
      <c r="B46" s="22"/>
      <c r="C46" s="24">
        <v>12.020202020202021</v>
      </c>
      <c r="D46" s="24" t="s">
        <v>251</v>
      </c>
    </row>
    <row r="47" spans="1:4" s="25" customFormat="1" x14ac:dyDescent="0.3">
      <c r="A47" s="22" t="s">
        <v>143</v>
      </c>
      <c r="B47" s="22"/>
      <c r="C47" s="24">
        <v>12.8125</v>
      </c>
      <c r="D47" s="24" t="s">
        <v>251</v>
      </c>
    </row>
    <row r="48" spans="1:4" x14ac:dyDescent="0.3">
      <c r="A48" s="3" t="s">
        <v>279</v>
      </c>
      <c r="B48" s="4" t="s">
        <v>280</v>
      </c>
      <c r="C48" s="6">
        <v>8.6</v>
      </c>
      <c r="D48" s="1" t="s">
        <v>255</v>
      </c>
    </row>
    <row r="49" spans="1:4" x14ac:dyDescent="0.3">
      <c r="A49" s="3" t="s">
        <v>279</v>
      </c>
      <c r="B49" s="4" t="s">
        <v>281</v>
      </c>
      <c r="C49" s="6">
        <v>8.8000000000000007</v>
      </c>
      <c r="D49" s="1" t="s">
        <v>255</v>
      </c>
    </row>
    <row r="50" spans="1:4" x14ac:dyDescent="0.3">
      <c r="A50" s="3" t="s">
        <v>279</v>
      </c>
      <c r="B50" s="4" t="s">
        <v>282</v>
      </c>
      <c r="C50" s="6">
        <v>8.8000000000000007</v>
      </c>
      <c r="D50" s="1" t="s">
        <v>255</v>
      </c>
    </row>
    <row r="51" spans="1:4" x14ac:dyDescent="0.3">
      <c r="A51" s="3" t="s">
        <v>283</v>
      </c>
      <c r="B51" s="4" t="s">
        <v>284</v>
      </c>
      <c r="C51" s="6">
        <v>8.5</v>
      </c>
      <c r="D51" s="1" t="s">
        <v>255</v>
      </c>
    </row>
    <row r="52" spans="1:4" x14ac:dyDescent="0.3">
      <c r="A52" s="3" t="s">
        <v>285</v>
      </c>
      <c r="B52" s="4" t="s">
        <v>286</v>
      </c>
      <c r="C52" s="6">
        <v>6.2</v>
      </c>
      <c r="D52" s="1" t="s">
        <v>255</v>
      </c>
    </row>
    <row r="53" spans="1:4" x14ac:dyDescent="0.3">
      <c r="A53" s="3" t="s">
        <v>285</v>
      </c>
      <c r="B53" s="4" t="s">
        <v>287</v>
      </c>
      <c r="C53" s="6">
        <v>8.3000000000000007</v>
      </c>
      <c r="D53" s="1" t="s">
        <v>255</v>
      </c>
    </row>
    <row r="54" spans="1:4" x14ac:dyDescent="0.3">
      <c r="A54" s="3" t="s">
        <v>285</v>
      </c>
      <c r="B54" s="4" t="s">
        <v>288</v>
      </c>
      <c r="C54" s="6">
        <v>6.5</v>
      </c>
      <c r="D54" s="1" t="s">
        <v>255</v>
      </c>
    </row>
    <row r="55" spans="1:4" x14ac:dyDescent="0.3">
      <c r="A55" s="3" t="s">
        <v>285</v>
      </c>
      <c r="B55" s="4" t="s">
        <v>289</v>
      </c>
      <c r="C55" s="6">
        <v>8.5</v>
      </c>
      <c r="D55" s="1" t="s">
        <v>255</v>
      </c>
    </row>
    <row r="56" spans="1:4" x14ac:dyDescent="0.3">
      <c r="A56" s="3" t="s">
        <v>285</v>
      </c>
      <c r="B56" s="4" t="s">
        <v>638</v>
      </c>
      <c r="C56" s="27">
        <v>8</v>
      </c>
      <c r="D56" s="28" t="s">
        <v>255</v>
      </c>
    </row>
    <row r="57" spans="1:4" x14ac:dyDescent="0.3">
      <c r="A57" s="3" t="s">
        <v>285</v>
      </c>
      <c r="B57" s="4" t="s">
        <v>638</v>
      </c>
      <c r="C57" s="27">
        <v>8.7272727272727266</v>
      </c>
      <c r="D57" s="28" t="s">
        <v>255</v>
      </c>
    </row>
    <row r="58" spans="1:4" x14ac:dyDescent="0.3">
      <c r="A58" s="3" t="s">
        <v>285</v>
      </c>
      <c r="B58" s="4" t="s">
        <v>290</v>
      </c>
      <c r="C58" s="6">
        <v>9.6999999999999993</v>
      </c>
      <c r="D58" s="1" t="s">
        <v>265</v>
      </c>
    </row>
    <row r="59" spans="1:4" x14ac:dyDescent="0.3">
      <c r="A59" s="3" t="s">
        <v>285</v>
      </c>
      <c r="B59" s="4" t="s">
        <v>291</v>
      </c>
      <c r="C59" s="6">
        <v>9.5</v>
      </c>
      <c r="D59" s="1" t="s">
        <v>265</v>
      </c>
    </row>
    <row r="60" spans="1:4" x14ac:dyDescent="0.3">
      <c r="A60" s="3" t="s">
        <v>285</v>
      </c>
      <c r="B60" s="4" t="s">
        <v>292</v>
      </c>
      <c r="C60" s="6">
        <v>9.8000000000000007</v>
      </c>
      <c r="D60" s="1" t="s">
        <v>265</v>
      </c>
    </row>
    <row r="61" spans="1:4" x14ac:dyDescent="0.3">
      <c r="A61" s="3" t="s">
        <v>285</v>
      </c>
      <c r="B61" s="4" t="s">
        <v>293</v>
      </c>
      <c r="C61" s="6">
        <v>8.5</v>
      </c>
      <c r="D61" s="1" t="s">
        <v>255</v>
      </c>
    </row>
    <row r="62" spans="1:4" s="25" customFormat="1" x14ac:dyDescent="0.3">
      <c r="A62" s="22" t="s">
        <v>225</v>
      </c>
      <c r="B62" s="22"/>
      <c r="C62" s="24">
        <v>8</v>
      </c>
      <c r="D62" s="24" t="s">
        <v>255</v>
      </c>
    </row>
    <row r="63" spans="1:4" x14ac:dyDescent="0.3">
      <c r="A63" s="3" t="s">
        <v>285</v>
      </c>
      <c r="B63" s="4" t="s">
        <v>639</v>
      </c>
      <c r="C63" s="27">
        <v>8.5116279069767433</v>
      </c>
      <c r="D63" s="28" t="s">
        <v>255</v>
      </c>
    </row>
    <row r="64" spans="1:4" x14ac:dyDescent="0.3">
      <c r="A64" s="3" t="s">
        <v>285</v>
      </c>
      <c r="B64" s="4" t="s">
        <v>294</v>
      </c>
      <c r="C64" s="6">
        <v>6.2</v>
      </c>
      <c r="D64" s="1" t="s">
        <v>255</v>
      </c>
    </row>
    <row r="65" spans="1:4" x14ac:dyDescent="0.3">
      <c r="A65" s="3" t="s">
        <v>285</v>
      </c>
      <c r="B65" s="4" t="s">
        <v>295</v>
      </c>
      <c r="C65" s="6">
        <v>6.9</v>
      </c>
      <c r="D65" s="1" t="s">
        <v>255</v>
      </c>
    </row>
    <row r="66" spans="1:4" x14ac:dyDescent="0.3">
      <c r="A66" s="3" t="s">
        <v>285</v>
      </c>
      <c r="B66" s="4" t="s">
        <v>296</v>
      </c>
      <c r="C66" s="6">
        <v>8.6</v>
      </c>
      <c r="D66" s="1" t="s">
        <v>255</v>
      </c>
    </row>
    <row r="67" spans="1:4" x14ac:dyDescent="0.3">
      <c r="A67" s="3" t="s">
        <v>285</v>
      </c>
      <c r="B67" s="4" t="s">
        <v>640</v>
      </c>
      <c r="C67" s="27">
        <v>9.7142857142857135</v>
      </c>
      <c r="D67" s="28" t="s">
        <v>265</v>
      </c>
    </row>
    <row r="68" spans="1:4" x14ac:dyDescent="0.3">
      <c r="A68" s="3" t="s">
        <v>285</v>
      </c>
      <c r="B68" s="4" t="s">
        <v>297</v>
      </c>
      <c r="C68" s="6">
        <v>7.3</v>
      </c>
      <c r="D68" s="1" t="s">
        <v>255</v>
      </c>
    </row>
    <row r="69" spans="1:4" x14ac:dyDescent="0.3">
      <c r="A69" s="3" t="s">
        <v>285</v>
      </c>
      <c r="B69" s="4" t="s">
        <v>641</v>
      </c>
      <c r="C69" s="27">
        <v>8</v>
      </c>
      <c r="D69" s="28" t="s">
        <v>255</v>
      </c>
    </row>
    <row r="70" spans="1:4" x14ac:dyDescent="0.3">
      <c r="A70" s="3" t="s">
        <v>285</v>
      </c>
      <c r="B70" s="4" t="s">
        <v>298</v>
      </c>
      <c r="C70" s="6">
        <v>8.1</v>
      </c>
      <c r="D70" s="1" t="s">
        <v>255</v>
      </c>
    </row>
    <row r="71" spans="1:4" x14ac:dyDescent="0.3">
      <c r="A71" s="3" t="s">
        <v>285</v>
      </c>
      <c r="B71" s="4" t="s">
        <v>299</v>
      </c>
      <c r="C71" s="6">
        <v>8.5</v>
      </c>
      <c r="D71" s="1" t="s">
        <v>255</v>
      </c>
    </row>
    <row r="72" spans="1:4" x14ac:dyDescent="0.3">
      <c r="A72" s="3" t="s">
        <v>285</v>
      </c>
      <c r="B72" s="4" t="s">
        <v>650</v>
      </c>
      <c r="C72" s="27">
        <v>8</v>
      </c>
      <c r="D72" s="28" t="s">
        <v>255</v>
      </c>
    </row>
    <row r="73" spans="1:4" x14ac:dyDescent="0.3">
      <c r="A73" s="3" t="s">
        <v>285</v>
      </c>
      <c r="B73" s="4" t="s">
        <v>300</v>
      </c>
      <c r="C73" s="6">
        <v>9</v>
      </c>
      <c r="D73" s="1" t="s">
        <v>255</v>
      </c>
    </row>
    <row r="74" spans="1:4" x14ac:dyDescent="0.3">
      <c r="A74" s="3" t="s">
        <v>285</v>
      </c>
      <c r="B74" s="4" t="s">
        <v>301</v>
      </c>
      <c r="C74" s="6"/>
      <c r="D74" s="1" t="s">
        <v>251</v>
      </c>
    </row>
    <row r="75" spans="1:4" x14ac:dyDescent="0.3">
      <c r="A75" s="3" t="s">
        <v>285</v>
      </c>
      <c r="B75" s="4" t="s">
        <v>302</v>
      </c>
      <c r="C75" s="6">
        <v>7.3</v>
      </c>
      <c r="D75" s="1" t="s">
        <v>255</v>
      </c>
    </row>
    <row r="76" spans="1:4" x14ac:dyDescent="0.3">
      <c r="A76" s="3" t="s">
        <v>285</v>
      </c>
      <c r="B76" s="4" t="s">
        <v>303</v>
      </c>
      <c r="C76" s="6">
        <v>7.9</v>
      </c>
      <c r="D76" s="1" t="s">
        <v>255</v>
      </c>
    </row>
    <row r="77" spans="1:4" x14ac:dyDescent="0.3">
      <c r="A77" s="3" t="s">
        <v>285</v>
      </c>
      <c r="B77" s="4" t="s">
        <v>304</v>
      </c>
      <c r="C77" s="6">
        <v>9.8000000000000007</v>
      </c>
      <c r="D77" s="1" t="s">
        <v>265</v>
      </c>
    </row>
    <row r="78" spans="1:4" x14ac:dyDescent="0.3">
      <c r="A78" s="3" t="s">
        <v>285</v>
      </c>
      <c r="B78" s="4" t="s">
        <v>305</v>
      </c>
      <c r="C78" s="6">
        <v>6.5</v>
      </c>
      <c r="D78" s="1" t="s">
        <v>255</v>
      </c>
    </row>
    <row r="79" spans="1:4" x14ac:dyDescent="0.3">
      <c r="A79" s="3" t="s">
        <v>285</v>
      </c>
      <c r="B79" s="4" t="s">
        <v>306</v>
      </c>
      <c r="C79" s="6">
        <v>7</v>
      </c>
      <c r="D79" s="1" t="s">
        <v>255</v>
      </c>
    </row>
    <row r="80" spans="1:4" x14ac:dyDescent="0.3">
      <c r="A80" s="3" t="s">
        <v>285</v>
      </c>
      <c r="B80" s="4" t="s">
        <v>307</v>
      </c>
      <c r="C80" s="6">
        <v>7.3</v>
      </c>
      <c r="D80" s="1" t="s">
        <v>255</v>
      </c>
    </row>
    <row r="81" spans="1:4" x14ac:dyDescent="0.3">
      <c r="A81" s="3" t="s">
        <v>285</v>
      </c>
      <c r="B81" s="4" t="s">
        <v>308</v>
      </c>
      <c r="C81" s="6">
        <v>7</v>
      </c>
      <c r="D81" s="1" t="s">
        <v>255</v>
      </c>
    </row>
    <row r="82" spans="1:4" x14ac:dyDescent="0.3">
      <c r="A82" s="3" t="s">
        <v>309</v>
      </c>
      <c r="B82" s="4" t="s">
        <v>310</v>
      </c>
      <c r="C82" s="6">
        <v>8.4</v>
      </c>
      <c r="D82" s="1" t="s">
        <v>255</v>
      </c>
    </row>
    <row r="83" spans="1:4" x14ac:dyDescent="0.3">
      <c r="A83" s="3" t="s">
        <v>309</v>
      </c>
      <c r="B83" s="4" t="s">
        <v>311</v>
      </c>
      <c r="C83" s="6">
        <v>8.3000000000000007</v>
      </c>
      <c r="D83" s="1" t="s">
        <v>255</v>
      </c>
    </row>
    <row r="84" spans="1:4" x14ac:dyDescent="0.3">
      <c r="A84" s="3" t="s">
        <v>309</v>
      </c>
      <c r="B84" s="4" t="s">
        <v>312</v>
      </c>
      <c r="C84" s="6">
        <v>8.1</v>
      </c>
      <c r="D84" s="1" t="s">
        <v>255</v>
      </c>
    </row>
    <row r="85" spans="1:4" x14ac:dyDescent="0.3">
      <c r="A85" s="3" t="s">
        <v>309</v>
      </c>
      <c r="B85" s="4" t="s">
        <v>313</v>
      </c>
      <c r="C85" s="6">
        <v>7.8</v>
      </c>
      <c r="D85" s="1" t="s">
        <v>255</v>
      </c>
    </row>
    <row r="86" spans="1:4" x14ac:dyDescent="0.3">
      <c r="A86" s="3" t="s">
        <v>309</v>
      </c>
      <c r="B86" s="4" t="s">
        <v>314</v>
      </c>
      <c r="C86" s="6">
        <v>8.1999999999999993</v>
      </c>
      <c r="D86" s="1" t="s">
        <v>255</v>
      </c>
    </row>
    <row r="87" spans="1:4" x14ac:dyDescent="0.3">
      <c r="A87" s="3" t="s">
        <v>309</v>
      </c>
      <c r="B87" s="4" t="s">
        <v>315</v>
      </c>
      <c r="C87" s="6">
        <v>9.3000000000000007</v>
      </c>
      <c r="D87" s="1" t="s">
        <v>265</v>
      </c>
    </row>
    <row r="88" spans="1:4" x14ac:dyDescent="0.3">
      <c r="A88" s="3" t="s">
        <v>316</v>
      </c>
      <c r="B88" s="4" t="s">
        <v>317</v>
      </c>
      <c r="C88" s="6" t="s">
        <v>318</v>
      </c>
      <c r="D88" s="1" t="s">
        <v>255</v>
      </c>
    </row>
    <row r="89" spans="1:4" x14ac:dyDescent="0.3">
      <c r="A89" s="3" t="s">
        <v>316</v>
      </c>
      <c r="B89" s="4" t="s">
        <v>319</v>
      </c>
      <c r="C89" s="6">
        <v>8.8000000000000007</v>
      </c>
      <c r="D89" s="1" t="s">
        <v>255</v>
      </c>
    </row>
    <row r="90" spans="1:4" x14ac:dyDescent="0.3">
      <c r="A90" s="3" t="s">
        <v>316</v>
      </c>
      <c r="B90" s="4" t="s">
        <v>320</v>
      </c>
      <c r="C90" s="6">
        <v>8.6999999999999993</v>
      </c>
      <c r="D90" s="1" t="s">
        <v>255</v>
      </c>
    </row>
    <row r="91" spans="1:4" x14ac:dyDescent="0.3">
      <c r="A91" s="3" t="s">
        <v>316</v>
      </c>
      <c r="B91" s="4" t="s">
        <v>321</v>
      </c>
      <c r="C91" s="6" t="s">
        <v>322</v>
      </c>
      <c r="D91" s="1" t="s">
        <v>255</v>
      </c>
    </row>
    <row r="92" spans="1:4" x14ac:dyDescent="0.3">
      <c r="A92" s="3" t="s">
        <v>323</v>
      </c>
      <c r="B92" s="4" t="s">
        <v>323</v>
      </c>
      <c r="C92" s="6" t="s">
        <v>318</v>
      </c>
      <c r="D92" s="1" t="s">
        <v>255</v>
      </c>
    </row>
    <row r="93" spans="1:4" x14ac:dyDescent="0.3">
      <c r="A93" s="3" t="s">
        <v>324</v>
      </c>
      <c r="B93" s="4" t="s">
        <v>325</v>
      </c>
      <c r="C93" s="6">
        <v>8.9</v>
      </c>
      <c r="D93" s="1" t="s">
        <v>255</v>
      </c>
    </row>
    <row r="94" spans="1:4" x14ac:dyDescent="0.3">
      <c r="A94" s="3" t="s">
        <v>326</v>
      </c>
      <c r="B94" s="4" t="s">
        <v>327</v>
      </c>
      <c r="C94" s="6">
        <v>7.7</v>
      </c>
      <c r="D94" s="1" t="s">
        <v>255</v>
      </c>
    </row>
    <row r="95" spans="1:4" x14ac:dyDescent="0.3">
      <c r="A95" s="3" t="s">
        <v>326</v>
      </c>
      <c r="B95" s="4" t="s">
        <v>328</v>
      </c>
      <c r="C95" s="6" t="s">
        <v>329</v>
      </c>
      <c r="D95" s="1" t="s">
        <v>255</v>
      </c>
    </row>
    <row r="96" spans="1:4" x14ac:dyDescent="0.3">
      <c r="A96" s="3" t="s">
        <v>326</v>
      </c>
      <c r="B96" s="4" t="s">
        <v>330</v>
      </c>
      <c r="C96" s="6" t="s">
        <v>329</v>
      </c>
      <c r="D96" s="1" t="s">
        <v>255</v>
      </c>
    </row>
    <row r="97" spans="1:4" x14ac:dyDescent="0.3">
      <c r="A97" s="3" t="s">
        <v>326</v>
      </c>
      <c r="B97" s="4" t="s">
        <v>331</v>
      </c>
      <c r="C97" s="6">
        <v>8.4</v>
      </c>
      <c r="D97" s="1" t="s">
        <v>255</v>
      </c>
    </row>
    <row r="98" spans="1:4" x14ac:dyDescent="0.3">
      <c r="A98" s="3" t="s">
        <v>326</v>
      </c>
      <c r="B98" s="4" t="s">
        <v>332</v>
      </c>
      <c r="C98" s="6">
        <v>8.6999999999999993</v>
      </c>
      <c r="D98" s="1" t="s">
        <v>255</v>
      </c>
    </row>
    <row r="99" spans="1:4" x14ac:dyDescent="0.3">
      <c r="A99" s="3" t="s">
        <v>326</v>
      </c>
      <c r="B99" s="4" t="s">
        <v>333</v>
      </c>
      <c r="C99" s="6">
        <v>10.5</v>
      </c>
      <c r="D99" s="1" t="s">
        <v>265</v>
      </c>
    </row>
    <row r="100" spans="1:4" x14ac:dyDescent="0.3">
      <c r="A100" s="3" t="s">
        <v>326</v>
      </c>
      <c r="B100" s="4" t="s">
        <v>334</v>
      </c>
      <c r="C100" s="6">
        <v>8.4</v>
      </c>
      <c r="D100" s="1" t="s">
        <v>255</v>
      </c>
    </row>
    <row r="101" spans="1:4" x14ac:dyDescent="0.3">
      <c r="A101" s="3" t="s">
        <v>335</v>
      </c>
      <c r="B101" s="4" t="s">
        <v>336</v>
      </c>
      <c r="C101" s="6">
        <v>9</v>
      </c>
      <c r="D101" s="1" t="s">
        <v>255</v>
      </c>
    </row>
    <row r="102" spans="1:4" x14ac:dyDescent="0.3">
      <c r="A102" s="3" t="s">
        <v>335</v>
      </c>
      <c r="B102" s="4" t="s">
        <v>337</v>
      </c>
      <c r="C102" s="6">
        <v>8.6999999999999993</v>
      </c>
      <c r="D102" s="1" t="s">
        <v>255</v>
      </c>
    </row>
    <row r="103" spans="1:4" x14ac:dyDescent="0.3">
      <c r="A103" s="3" t="s">
        <v>335</v>
      </c>
      <c r="B103" s="4" t="s">
        <v>338</v>
      </c>
      <c r="C103" s="6">
        <v>9.6999999999999993</v>
      </c>
      <c r="D103" s="1" t="s">
        <v>265</v>
      </c>
    </row>
    <row r="104" spans="1:4" x14ac:dyDescent="0.3">
      <c r="A104" s="3" t="s">
        <v>335</v>
      </c>
      <c r="B104" s="4" t="s">
        <v>339</v>
      </c>
      <c r="C104" s="6">
        <v>8.5</v>
      </c>
      <c r="D104" s="1" t="s">
        <v>255</v>
      </c>
    </row>
    <row r="105" spans="1:4" x14ac:dyDescent="0.3">
      <c r="A105" s="3" t="s">
        <v>335</v>
      </c>
      <c r="B105" s="4" t="s">
        <v>340</v>
      </c>
      <c r="C105" s="6">
        <v>10.7</v>
      </c>
      <c r="D105" s="1" t="s">
        <v>265</v>
      </c>
    </row>
    <row r="106" spans="1:4" x14ac:dyDescent="0.3">
      <c r="A106" s="3" t="s">
        <v>335</v>
      </c>
      <c r="B106" s="4" t="s">
        <v>341</v>
      </c>
      <c r="C106" s="6" t="s">
        <v>342</v>
      </c>
      <c r="D106" s="1" t="s">
        <v>255</v>
      </c>
    </row>
    <row r="107" spans="1:4" x14ac:dyDescent="0.3">
      <c r="A107" s="3" t="s">
        <v>335</v>
      </c>
      <c r="B107" s="4" t="s">
        <v>343</v>
      </c>
      <c r="C107" s="6">
        <v>8.5</v>
      </c>
      <c r="D107" s="1" t="s">
        <v>255</v>
      </c>
    </row>
    <row r="108" spans="1:4" x14ac:dyDescent="0.3">
      <c r="A108" s="3" t="s">
        <v>335</v>
      </c>
      <c r="B108" s="4" t="s">
        <v>344</v>
      </c>
      <c r="C108" s="6">
        <v>8.1999999999999993</v>
      </c>
      <c r="D108" s="1" t="s">
        <v>255</v>
      </c>
    </row>
    <row r="109" spans="1:4" x14ac:dyDescent="0.3">
      <c r="A109" s="3" t="s">
        <v>335</v>
      </c>
      <c r="B109" s="4" t="s">
        <v>297</v>
      </c>
      <c r="C109" s="6">
        <v>8.3000000000000007</v>
      </c>
      <c r="D109" s="1" t="s">
        <v>255</v>
      </c>
    </row>
    <row r="110" spans="1:4" x14ac:dyDescent="0.3">
      <c r="A110" s="3" t="s">
        <v>335</v>
      </c>
      <c r="B110" s="4" t="s">
        <v>345</v>
      </c>
      <c r="C110" s="6">
        <v>9.6999999999999993</v>
      </c>
      <c r="D110" s="1" t="s">
        <v>265</v>
      </c>
    </row>
    <row r="111" spans="1:4" x14ac:dyDescent="0.3">
      <c r="A111" s="3" t="s">
        <v>335</v>
      </c>
      <c r="B111" s="4" t="s">
        <v>346</v>
      </c>
      <c r="C111" s="6" t="s">
        <v>347</v>
      </c>
      <c r="D111" s="1" t="s">
        <v>255</v>
      </c>
    </row>
    <row r="112" spans="1:4" x14ac:dyDescent="0.3">
      <c r="A112" s="3" t="s">
        <v>335</v>
      </c>
      <c r="B112" s="4" t="s">
        <v>348</v>
      </c>
      <c r="C112" s="6">
        <v>5.3</v>
      </c>
      <c r="D112" s="1" t="s">
        <v>255</v>
      </c>
    </row>
    <row r="113" spans="1:4" x14ac:dyDescent="0.3">
      <c r="A113" s="3" t="s">
        <v>335</v>
      </c>
      <c r="B113" s="4" t="s">
        <v>349</v>
      </c>
      <c r="C113" s="6">
        <v>8.5</v>
      </c>
      <c r="D113" s="1" t="s">
        <v>255</v>
      </c>
    </row>
    <row r="114" spans="1:4" x14ac:dyDescent="0.3">
      <c r="A114" s="3" t="s">
        <v>335</v>
      </c>
      <c r="B114" s="4" t="s">
        <v>350</v>
      </c>
      <c r="C114" s="6">
        <v>8</v>
      </c>
      <c r="D114" s="1" t="s">
        <v>255</v>
      </c>
    </row>
    <row r="115" spans="1:4" x14ac:dyDescent="0.3">
      <c r="A115" s="3" t="s">
        <v>351</v>
      </c>
      <c r="B115" s="4" t="s">
        <v>352</v>
      </c>
      <c r="C115" s="6">
        <v>10.16</v>
      </c>
      <c r="D115" s="1" t="s">
        <v>265</v>
      </c>
    </row>
    <row r="116" spans="1:4" x14ac:dyDescent="0.3">
      <c r="A116" s="3" t="s">
        <v>351</v>
      </c>
      <c r="B116" s="4" t="s">
        <v>353</v>
      </c>
      <c r="C116" s="27">
        <v>9.8181818181818183</v>
      </c>
      <c r="D116" s="1" t="s">
        <v>265</v>
      </c>
    </row>
    <row r="117" spans="1:4" x14ac:dyDescent="0.3">
      <c r="A117" s="3" t="s">
        <v>351</v>
      </c>
      <c r="B117" s="4" t="s">
        <v>354</v>
      </c>
      <c r="C117" s="6">
        <v>6.1</v>
      </c>
      <c r="D117" s="1" t="s">
        <v>255</v>
      </c>
    </row>
    <row r="118" spans="1:4" x14ac:dyDescent="0.3">
      <c r="A118" s="3" t="s">
        <v>351</v>
      </c>
      <c r="B118" s="4" t="s">
        <v>355</v>
      </c>
      <c r="C118" s="6" t="s">
        <v>322</v>
      </c>
      <c r="D118" s="1" t="s">
        <v>255</v>
      </c>
    </row>
    <row r="119" spans="1:4" s="25" customFormat="1" x14ac:dyDescent="0.3">
      <c r="A119" s="22" t="s">
        <v>351</v>
      </c>
      <c r="B119" s="22" t="s">
        <v>632</v>
      </c>
      <c r="C119" s="24">
        <v>7.1</v>
      </c>
      <c r="D119" s="24" t="s">
        <v>255</v>
      </c>
    </row>
    <row r="120" spans="1:4" s="25" customFormat="1" x14ac:dyDescent="0.3">
      <c r="A120" s="22" t="s">
        <v>633</v>
      </c>
      <c r="B120" s="22" t="s">
        <v>634</v>
      </c>
      <c r="C120" s="24">
        <v>7.2666666666666666</v>
      </c>
      <c r="D120" s="24" t="s">
        <v>255</v>
      </c>
    </row>
    <row r="121" spans="1:4" x14ac:dyDescent="0.3">
      <c r="A121" s="3" t="s">
        <v>351</v>
      </c>
      <c r="B121" s="4" t="s">
        <v>356</v>
      </c>
      <c r="C121" s="27">
        <v>8.3478260869565215</v>
      </c>
      <c r="D121" s="28" t="s">
        <v>255</v>
      </c>
    </row>
    <row r="122" spans="1:4" x14ac:dyDescent="0.3">
      <c r="A122" s="3" t="s">
        <v>351</v>
      </c>
      <c r="B122" s="4" t="s">
        <v>357</v>
      </c>
      <c r="C122" s="6">
        <v>10.5</v>
      </c>
      <c r="D122" s="1" t="s">
        <v>265</v>
      </c>
    </row>
    <row r="123" spans="1:4" x14ac:dyDescent="0.3">
      <c r="A123" s="3" t="s">
        <v>351</v>
      </c>
      <c r="B123" s="4" t="s">
        <v>358</v>
      </c>
      <c r="C123" s="27">
        <v>10.164705882352941</v>
      </c>
      <c r="D123" s="1" t="s">
        <v>265</v>
      </c>
    </row>
    <row r="124" spans="1:4" s="25" customFormat="1" x14ac:dyDescent="0.3">
      <c r="A124" s="22" t="s">
        <v>633</v>
      </c>
      <c r="B124" s="22" t="s">
        <v>635</v>
      </c>
      <c r="C124" s="24">
        <v>11.465346534653465</v>
      </c>
      <c r="D124" s="24" t="s">
        <v>251</v>
      </c>
    </row>
    <row r="125" spans="1:4" x14ac:dyDescent="0.3">
      <c r="A125" s="3" t="s">
        <v>351</v>
      </c>
      <c r="B125" s="4" t="s">
        <v>359</v>
      </c>
      <c r="C125" s="6"/>
      <c r="D125" s="1" t="s">
        <v>251</v>
      </c>
    </row>
    <row r="126" spans="1:4" s="25" customFormat="1" x14ac:dyDescent="0.3">
      <c r="A126" s="22" t="s">
        <v>633</v>
      </c>
      <c r="B126" s="22" t="s">
        <v>636</v>
      </c>
      <c r="C126" s="24">
        <v>13.465116279069768</v>
      </c>
      <c r="D126" s="24" t="s">
        <v>251</v>
      </c>
    </row>
    <row r="127" spans="1:4" x14ac:dyDescent="0.3">
      <c r="A127" s="3" t="s">
        <v>351</v>
      </c>
      <c r="B127" s="4" t="s">
        <v>360</v>
      </c>
      <c r="C127" s="24">
        <v>14.71</v>
      </c>
      <c r="D127" s="1" t="s">
        <v>251</v>
      </c>
    </row>
    <row r="128" spans="1:4" x14ac:dyDescent="0.3">
      <c r="A128" s="3" t="s">
        <v>351</v>
      </c>
      <c r="B128" s="4" t="s">
        <v>361</v>
      </c>
      <c r="C128" s="24">
        <v>14.92</v>
      </c>
      <c r="D128" s="1" t="s">
        <v>251</v>
      </c>
    </row>
    <row r="129" spans="1:4" x14ac:dyDescent="0.3">
      <c r="A129" s="3" t="s">
        <v>351</v>
      </c>
      <c r="B129" s="4" t="s">
        <v>649</v>
      </c>
      <c r="C129" s="27">
        <v>8.3478260869565215</v>
      </c>
      <c r="D129" s="28" t="s">
        <v>255</v>
      </c>
    </row>
    <row r="130" spans="1:4" x14ac:dyDescent="0.3">
      <c r="A130" s="3" t="s">
        <v>362</v>
      </c>
      <c r="B130" s="4" t="s">
        <v>363</v>
      </c>
      <c r="C130" s="6">
        <v>8.1</v>
      </c>
      <c r="D130" s="1" t="s">
        <v>255</v>
      </c>
    </row>
    <row r="131" spans="1:4" x14ac:dyDescent="0.3">
      <c r="A131" s="3" t="s">
        <v>362</v>
      </c>
      <c r="B131" s="4" t="s">
        <v>364</v>
      </c>
      <c r="C131" s="6">
        <v>9</v>
      </c>
      <c r="D131" s="1" t="s">
        <v>255</v>
      </c>
    </row>
    <row r="132" spans="1:4" s="25" customFormat="1" x14ac:dyDescent="0.3">
      <c r="A132" s="22" t="s">
        <v>198</v>
      </c>
      <c r="B132" s="22"/>
      <c r="C132" s="24">
        <v>11.132075471698114</v>
      </c>
      <c r="D132" s="24" t="s">
        <v>251</v>
      </c>
    </row>
    <row r="133" spans="1:4" s="25" customFormat="1" x14ac:dyDescent="0.3">
      <c r="A133" s="22" t="s">
        <v>182</v>
      </c>
      <c r="B133" s="22"/>
      <c r="C133" s="24">
        <v>8.4</v>
      </c>
      <c r="D133" s="24" t="s">
        <v>255</v>
      </c>
    </row>
    <row r="134" spans="1:4" s="25" customFormat="1" x14ac:dyDescent="0.3">
      <c r="A134" s="22" t="s">
        <v>20</v>
      </c>
      <c r="B134" s="22"/>
      <c r="C134" s="24">
        <v>15.152941176470588</v>
      </c>
      <c r="D134" s="24" t="s">
        <v>251</v>
      </c>
    </row>
    <row r="135" spans="1:4" s="25" customFormat="1" x14ac:dyDescent="0.3">
      <c r="A135" s="22" t="s">
        <v>18</v>
      </c>
      <c r="B135" s="22"/>
      <c r="C135" s="24">
        <v>15.152941176470588</v>
      </c>
      <c r="D135" s="24" t="s">
        <v>251</v>
      </c>
    </row>
    <row r="136" spans="1:4" s="25" customFormat="1" x14ac:dyDescent="0.3">
      <c r="A136" s="22" t="s">
        <v>19</v>
      </c>
      <c r="B136" s="22"/>
      <c r="C136" s="24">
        <v>15.152941176470588</v>
      </c>
      <c r="D136" s="24" t="s">
        <v>251</v>
      </c>
    </row>
    <row r="137" spans="1:4" s="25" customFormat="1" x14ac:dyDescent="0.3">
      <c r="A137" s="22" t="s">
        <v>21</v>
      </c>
      <c r="B137" s="22"/>
      <c r="C137" s="24">
        <v>13.694117647058823</v>
      </c>
      <c r="D137" s="24" t="s">
        <v>251</v>
      </c>
    </row>
    <row r="138" spans="1:4" s="25" customFormat="1" x14ac:dyDescent="0.3">
      <c r="A138" s="22" t="s">
        <v>232</v>
      </c>
      <c r="B138" s="22"/>
      <c r="C138" s="24">
        <v>14.545454545454545</v>
      </c>
      <c r="D138" s="24" t="s">
        <v>251</v>
      </c>
    </row>
    <row r="139" spans="1:4" s="25" customFormat="1" x14ac:dyDescent="0.3">
      <c r="A139" s="22" t="s">
        <v>36</v>
      </c>
      <c r="B139" s="22"/>
      <c r="C139" s="24">
        <v>14.976744186046512</v>
      </c>
      <c r="D139" s="24" t="s">
        <v>251</v>
      </c>
    </row>
    <row r="140" spans="1:4" s="25" customFormat="1" x14ac:dyDescent="0.3">
      <c r="A140" s="22" t="s">
        <v>167</v>
      </c>
      <c r="B140" s="22"/>
      <c r="C140" s="24">
        <v>12</v>
      </c>
      <c r="D140" s="24" t="s">
        <v>251</v>
      </c>
    </row>
    <row r="141" spans="1:4" s="25" customFormat="1" x14ac:dyDescent="0.3">
      <c r="A141" s="22" t="s">
        <v>104</v>
      </c>
      <c r="B141" s="22"/>
      <c r="C141" s="24">
        <v>13.555555555555555</v>
      </c>
      <c r="D141" s="24" t="s">
        <v>251</v>
      </c>
    </row>
    <row r="142" spans="1:4" s="25" customFormat="1" x14ac:dyDescent="0.3">
      <c r="A142" s="22" t="s">
        <v>239</v>
      </c>
      <c r="B142" s="22"/>
      <c r="C142" s="24">
        <v>12.631578947368421</v>
      </c>
      <c r="D142" s="24" t="s">
        <v>251</v>
      </c>
    </row>
    <row r="143" spans="1:4" x14ac:dyDescent="0.3">
      <c r="A143" s="3" t="s">
        <v>365</v>
      </c>
      <c r="B143" s="4" t="s">
        <v>366</v>
      </c>
      <c r="C143" s="6" t="s">
        <v>342</v>
      </c>
      <c r="D143" s="1" t="s">
        <v>255</v>
      </c>
    </row>
    <row r="144" spans="1:4" x14ac:dyDescent="0.3">
      <c r="A144" s="3" t="s">
        <v>367</v>
      </c>
      <c r="B144" s="4" t="s">
        <v>368</v>
      </c>
      <c r="C144" s="6">
        <v>7.5</v>
      </c>
      <c r="D144" s="1" t="s">
        <v>255</v>
      </c>
    </row>
    <row r="145" spans="1:4" x14ac:dyDescent="0.3">
      <c r="A145" s="3" t="s">
        <v>369</v>
      </c>
      <c r="B145" s="4" t="s">
        <v>370</v>
      </c>
      <c r="C145" s="6" t="s">
        <v>371</v>
      </c>
      <c r="D145" s="1" t="s">
        <v>251</v>
      </c>
    </row>
    <row r="146" spans="1:4" x14ac:dyDescent="0.3">
      <c r="A146" s="3" t="s">
        <v>369</v>
      </c>
      <c r="B146" s="4" t="s">
        <v>369</v>
      </c>
      <c r="C146" s="6" t="s">
        <v>342</v>
      </c>
      <c r="D146" s="1" t="s">
        <v>255</v>
      </c>
    </row>
    <row r="147" spans="1:4" x14ac:dyDescent="0.3">
      <c r="A147" s="3" t="s">
        <v>369</v>
      </c>
      <c r="B147" s="4" t="s">
        <v>372</v>
      </c>
      <c r="C147" s="6" t="s">
        <v>373</v>
      </c>
      <c r="D147" s="1" t="s">
        <v>251</v>
      </c>
    </row>
    <row r="148" spans="1:4" x14ac:dyDescent="0.3">
      <c r="A148" s="3" t="s">
        <v>369</v>
      </c>
      <c r="B148" s="4" t="s">
        <v>374</v>
      </c>
      <c r="C148" s="6" t="s">
        <v>375</v>
      </c>
      <c r="D148" s="1" t="s">
        <v>251</v>
      </c>
    </row>
    <row r="149" spans="1:4" x14ac:dyDescent="0.3">
      <c r="A149" s="3" t="s">
        <v>376</v>
      </c>
      <c r="B149" s="4" t="s">
        <v>366</v>
      </c>
      <c r="C149" s="6"/>
      <c r="D149" s="1" t="s">
        <v>255</v>
      </c>
    </row>
    <row r="150" spans="1:4" x14ac:dyDescent="0.3">
      <c r="A150" s="3" t="s">
        <v>377</v>
      </c>
      <c r="B150" s="4" t="s">
        <v>378</v>
      </c>
      <c r="C150" s="6">
        <v>8.4</v>
      </c>
      <c r="D150" s="1" t="s">
        <v>255</v>
      </c>
    </row>
    <row r="151" spans="1:4" x14ac:dyDescent="0.3">
      <c r="A151" s="3" t="s">
        <v>377</v>
      </c>
      <c r="B151" s="4" t="s">
        <v>379</v>
      </c>
      <c r="C151" s="6">
        <v>8.1999999999999993</v>
      </c>
      <c r="D151" s="1" t="s">
        <v>255</v>
      </c>
    </row>
    <row r="152" spans="1:4" x14ac:dyDescent="0.3">
      <c r="A152" s="3" t="s">
        <v>380</v>
      </c>
      <c r="B152" s="4" t="s">
        <v>381</v>
      </c>
      <c r="C152" s="6">
        <v>5.5</v>
      </c>
      <c r="D152" s="1" t="s">
        <v>255</v>
      </c>
    </row>
    <row r="153" spans="1:4" x14ac:dyDescent="0.3">
      <c r="A153" s="3" t="s">
        <v>382</v>
      </c>
      <c r="B153" s="4" t="s">
        <v>383</v>
      </c>
      <c r="C153" s="6">
        <v>10.9</v>
      </c>
      <c r="D153" s="1" t="s">
        <v>265</v>
      </c>
    </row>
    <row r="154" spans="1:4" x14ac:dyDescent="0.3">
      <c r="A154" s="3" t="s">
        <v>384</v>
      </c>
      <c r="B154" s="4" t="s">
        <v>384</v>
      </c>
      <c r="C154" s="6">
        <v>6.8</v>
      </c>
      <c r="D154" s="1" t="s">
        <v>255</v>
      </c>
    </row>
    <row r="155" spans="1:4" x14ac:dyDescent="0.3">
      <c r="A155" s="3" t="s">
        <v>385</v>
      </c>
      <c r="B155" s="4" t="s">
        <v>2</v>
      </c>
      <c r="C155" s="24">
        <v>13.73</v>
      </c>
      <c r="D155" s="1" t="s">
        <v>251</v>
      </c>
    </row>
    <row r="156" spans="1:4" x14ac:dyDescent="0.3">
      <c r="A156" s="3" t="s">
        <v>385</v>
      </c>
      <c r="B156" s="4" t="s">
        <v>386</v>
      </c>
      <c r="C156" s="24">
        <v>14.82</v>
      </c>
      <c r="D156" s="1" t="s">
        <v>251</v>
      </c>
    </row>
    <row r="157" spans="1:4" s="25" customFormat="1" x14ac:dyDescent="0.3">
      <c r="A157" s="22" t="s">
        <v>114</v>
      </c>
      <c r="B157" s="22"/>
      <c r="C157" s="24">
        <v>14.00437636761488</v>
      </c>
      <c r="D157" s="24" t="s">
        <v>251</v>
      </c>
    </row>
    <row r="158" spans="1:4" s="25" customFormat="1" x14ac:dyDescent="0.3">
      <c r="A158" s="22" t="s">
        <v>1</v>
      </c>
      <c r="B158" s="22"/>
      <c r="C158" s="24">
        <v>15.625</v>
      </c>
      <c r="D158" s="24" t="s">
        <v>251</v>
      </c>
    </row>
    <row r="159" spans="1:4" x14ac:dyDescent="0.3">
      <c r="A159" s="3" t="s">
        <v>385</v>
      </c>
      <c r="B159" s="4" t="s">
        <v>387</v>
      </c>
      <c r="C159" s="6">
        <v>12.92</v>
      </c>
      <c r="D159" s="1" t="s">
        <v>251</v>
      </c>
    </row>
    <row r="160" spans="1:4" x14ac:dyDescent="0.3">
      <c r="A160" s="3" t="s">
        <v>388</v>
      </c>
      <c r="B160" s="4" t="s">
        <v>389</v>
      </c>
      <c r="C160" s="6">
        <v>8.6999999999999993</v>
      </c>
      <c r="D160" s="1" t="s">
        <v>255</v>
      </c>
    </row>
    <row r="161" spans="1:4" x14ac:dyDescent="0.3">
      <c r="A161" s="3" t="s">
        <v>388</v>
      </c>
      <c r="B161" s="4" t="s">
        <v>325</v>
      </c>
      <c r="C161" s="6" t="s">
        <v>390</v>
      </c>
      <c r="D161" s="1" t="s">
        <v>255</v>
      </c>
    </row>
    <row r="162" spans="1:4" x14ac:dyDescent="0.3">
      <c r="A162" s="3" t="s">
        <v>388</v>
      </c>
      <c r="B162" s="4" t="s">
        <v>391</v>
      </c>
      <c r="C162" s="6" t="s">
        <v>329</v>
      </c>
      <c r="D162" s="1" t="s">
        <v>255</v>
      </c>
    </row>
    <row r="163" spans="1:4" x14ac:dyDescent="0.3">
      <c r="A163" s="3" t="s">
        <v>392</v>
      </c>
      <c r="B163" s="4" t="s">
        <v>393</v>
      </c>
      <c r="C163" s="6">
        <v>8.1999999999999993</v>
      </c>
      <c r="D163" s="1" t="s">
        <v>255</v>
      </c>
    </row>
    <row r="164" spans="1:4" x14ac:dyDescent="0.3">
      <c r="A164" s="3" t="s">
        <v>392</v>
      </c>
      <c r="B164" s="4" t="s">
        <v>394</v>
      </c>
      <c r="C164" s="6" t="s">
        <v>395</v>
      </c>
      <c r="D164" s="1" t="s">
        <v>255</v>
      </c>
    </row>
    <row r="165" spans="1:4" x14ac:dyDescent="0.3">
      <c r="A165" s="3" t="s">
        <v>396</v>
      </c>
      <c r="B165" s="4" t="s">
        <v>397</v>
      </c>
      <c r="C165" s="6">
        <v>9.6999999999999993</v>
      </c>
      <c r="D165" s="1" t="s">
        <v>265</v>
      </c>
    </row>
    <row r="166" spans="1:4" x14ac:dyDescent="0.3">
      <c r="A166" s="3" t="s">
        <v>396</v>
      </c>
      <c r="B166" s="4" t="s">
        <v>398</v>
      </c>
      <c r="C166" s="6">
        <v>9.15</v>
      </c>
      <c r="D166" s="1" t="s">
        <v>255</v>
      </c>
    </row>
    <row r="167" spans="1:4" x14ac:dyDescent="0.3">
      <c r="A167" s="3" t="s">
        <v>399</v>
      </c>
      <c r="B167" s="4" t="s">
        <v>400</v>
      </c>
      <c r="C167" s="6">
        <v>6.3</v>
      </c>
      <c r="D167" s="1" t="s">
        <v>255</v>
      </c>
    </row>
    <row r="168" spans="1:4" s="25" customFormat="1" x14ac:dyDescent="0.3">
      <c r="A168" s="22" t="s">
        <v>23</v>
      </c>
      <c r="B168" s="22"/>
      <c r="C168" s="24">
        <v>14.988290398126463</v>
      </c>
      <c r="D168" s="24" t="s">
        <v>251</v>
      </c>
    </row>
    <row r="169" spans="1:4" x14ac:dyDescent="0.3">
      <c r="A169" s="3" t="s">
        <v>401</v>
      </c>
      <c r="B169" s="4" t="s">
        <v>402</v>
      </c>
      <c r="C169" s="6">
        <v>11.8</v>
      </c>
      <c r="D169" s="1" t="s">
        <v>251</v>
      </c>
    </row>
    <row r="170" spans="1:4" x14ac:dyDescent="0.3">
      <c r="A170" s="3" t="s">
        <v>401</v>
      </c>
      <c r="B170" s="4" t="s">
        <v>403</v>
      </c>
      <c r="C170" s="6">
        <v>11.8</v>
      </c>
      <c r="D170" s="1" t="s">
        <v>251</v>
      </c>
    </row>
    <row r="171" spans="1:4" x14ac:dyDescent="0.3">
      <c r="A171" s="3" t="s">
        <v>401</v>
      </c>
      <c r="B171" s="4" t="s">
        <v>404</v>
      </c>
      <c r="C171" s="6">
        <v>11.5</v>
      </c>
      <c r="D171" s="1" t="s">
        <v>251</v>
      </c>
    </row>
    <row r="172" spans="1:4" x14ac:dyDescent="0.3">
      <c r="A172" s="3" t="s">
        <v>405</v>
      </c>
      <c r="B172" s="4" t="s">
        <v>406</v>
      </c>
      <c r="C172" s="6">
        <v>8.8000000000000007</v>
      </c>
      <c r="D172" s="1" t="s">
        <v>255</v>
      </c>
    </row>
    <row r="173" spans="1:4" x14ac:dyDescent="0.3">
      <c r="A173" s="3" t="s">
        <v>405</v>
      </c>
      <c r="B173" s="4" t="s">
        <v>407</v>
      </c>
      <c r="C173" s="6">
        <v>9.9</v>
      </c>
      <c r="D173" s="1" t="s">
        <v>265</v>
      </c>
    </row>
    <row r="174" spans="1:4" x14ac:dyDescent="0.3">
      <c r="A174" s="3" t="s">
        <v>405</v>
      </c>
      <c r="B174" s="4" t="s">
        <v>408</v>
      </c>
      <c r="C174" s="6">
        <v>7.3</v>
      </c>
      <c r="D174" s="1" t="s">
        <v>255</v>
      </c>
    </row>
    <row r="175" spans="1:4" x14ac:dyDescent="0.3">
      <c r="A175" s="3" t="s">
        <v>405</v>
      </c>
      <c r="B175" s="4" t="s">
        <v>409</v>
      </c>
      <c r="C175" s="6">
        <v>8.4</v>
      </c>
      <c r="D175" s="1" t="s">
        <v>255</v>
      </c>
    </row>
    <row r="176" spans="1:4" x14ac:dyDescent="0.3">
      <c r="A176" s="3" t="s">
        <v>410</v>
      </c>
      <c r="B176" s="4" t="s">
        <v>411</v>
      </c>
      <c r="C176" s="6">
        <v>10.6</v>
      </c>
      <c r="D176" s="1" t="s">
        <v>265</v>
      </c>
    </row>
    <row r="177" spans="1:4" x14ac:dyDescent="0.3">
      <c r="A177" s="3" t="s">
        <v>412</v>
      </c>
      <c r="B177" s="4" t="s">
        <v>366</v>
      </c>
      <c r="C177" s="6" t="s">
        <v>347</v>
      </c>
      <c r="D177" s="1" t="s">
        <v>255</v>
      </c>
    </row>
    <row r="178" spans="1:4" x14ac:dyDescent="0.3">
      <c r="A178" s="3" t="s">
        <v>413</v>
      </c>
      <c r="B178" s="4" t="s">
        <v>366</v>
      </c>
      <c r="C178" s="6" t="s">
        <v>347</v>
      </c>
      <c r="D178" s="1" t="s">
        <v>255</v>
      </c>
    </row>
    <row r="179" spans="1:4" s="25" customFormat="1" x14ac:dyDescent="0.3">
      <c r="A179" s="22" t="s">
        <v>51</v>
      </c>
      <c r="B179" s="22"/>
      <c r="C179" s="24">
        <v>14.604651162790697</v>
      </c>
      <c r="D179" s="24" t="s">
        <v>251</v>
      </c>
    </row>
    <row r="180" spans="1:4" s="25" customFormat="1" x14ac:dyDescent="0.3">
      <c r="A180" s="22" t="s">
        <v>44</v>
      </c>
      <c r="B180" s="22"/>
      <c r="C180" s="24">
        <v>14.883720930232558</v>
      </c>
      <c r="D180" s="24" t="s">
        <v>251</v>
      </c>
    </row>
    <row r="181" spans="1:4" s="25" customFormat="1" x14ac:dyDescent="0.3">
      <c r="A181" s="22" t="s">
        <v>82</v>
      </c>
      <c r="B181" s="22"/>
      <c r="C181" s="24">
        <v>14.090909090909092</v>
      </c>
      <c r="D181" s="24" t="s">
        <v>251</v>
      </c>
    </row>
    <row r="182" spans="1:4" s="25" customFormat="1" x14ac:dyDescent="0.3">
      <c r="A182" s="22" t="s">
        <v>120</v>
      </c>
      <c r="B182" s="22"/>
      <c r="C182" s="24">
        <v>13.478260869565217</v>
      </c>
      <c r="D182" s="24" t="s">
        <v>251</v>
      </c>
    </row>
    <row r="183" spans="1:4" s="25" customFormat="1" x14ac:dyDescent="0.3">
      <c r="A183" s="22" t="s">
        <v>152</v>
      </c>
      <c r="B183" s="22"/>
      <c r="C183" s="24">
        <v>12.083333333333334</v>
      </c>
      <c r="D183" s="24" t="s">
        <v>251</v>
      </c>
    </row>
    <row r="184" spans="1:4" s="25" customFormat="1" x14ac:dyDescent="0.3">
      <c r="A184" s="22" t="s">
        <v>14</v>
      </c>
      <c r="B184" s="22"/>
      <c r="C184" s="24">
        <v>15.238095238095237</v>
      </c>
      <c r="D184" s="24" t="s">
        <v>251</v>
      </c>
    </row>
    <row r="185" spans="1:4" s="25" customFormat="1" x14ac:dyDescent="0.3">
      <c r="A185" s="22" t="s">
        <v>32</v>
      </c>
      <c r="B185" s="22"/>
      <c r="C185" s="24">
        <v>15</v>
      </c>
      <c r="D185" s="24" t="s">
        <v>251</v>
      </c>
    </row>
    <row r="186" spans="1:4" s="25" customFormat="1" x14ac:dyDescent="0.3">
      <c r="A186" s="22" t="s">
        <v>197</v>
      </c>
      <c r="B186" s="22"/>
      <c r="C186" s="24">
        <v>11.047619047619047</v>
      </c>
      <c r="D186" s="24" t="s">
        <v>251</v>
      </c>
    </row>
    <row r="187" spans="1:4" s="25" customFormat="1" x14ac:dyDescent="0.3">
      <c r="A187" s="22" t="s">
        <v>161</v>
      </c>
      <c r="B187" s="22"/>
      <c r="C187" s="24">
        <v>8.3333333333333339</v>
      </c>
      <c r="D187" s="24" t="s">
        <v>255</v>
      </c>
    </row>
    <row r="188" spans="1:4" s="25" customFormat="1" x14ac:dyDescent="0.3">
      <c r="A188" s="22" t="s">
        <v>164</v>
      </c>
      <c r="B188" s="22"/>
      <c r="C188" s="24">
        <v>9.4226804123711343</v>
      </c>
      <c r="D188" s="24" t="s">
        <v>265</v>
      </c>
    </row>
    <row r="189" spans="1:4" s="25" customFormat="1" x14ac:dyDescent="0.3">
      <c r="A189" s="22" t="s">
        <v>88</v>
      </c>
      <c r="B189" s="22"/>
      <c r="C189" s="24">
        <v>13.409090909090908</v>
      </c>
      <c r="D189" s="24" t="s">
        <v>251</v>
      </c>
    </row>
    <row r="190" spans="1:4" s="25" customFormat="1" x14ac:dyDescent="0.3">
      <c r="A190" s="22" t="s">
        <v>95</v>
      </c>
      <c r="B190" s="22"/>
      <c r="C190" s="24">
        <v>13.258426966292134</v>
      </c>
      <c r="D190" s="24" t="s">
        <v>251</v>
      </c>
    </row>
    <row r="191" spans="1:4" s="25" customFormat="1" x14ac:dyDescent="0.3">
      <c r="A191" s="22" t="s">
        <v>236</v>
      </c>
      <c r="B191" s="22"/>
      <c r="C191" s="24">
        <v>12.967032967032967</v>
      </c>
      <c r="D191" s="24" t="s">
        <v>251</v>
      </c>
    </row>
    <row r="192" spans="1:4" s="25" customFormat="1" x14ac:dyDescent="0.3">
      <c r="A192" s="22" t="s">
        <v>57</v>
      </c>
      <c r="B192" s="22"/>
      <c r="C192" s="24">
        <v>13.953488372093023</v>
      </c>
      <c r="D192" s="24" t="s">
        <v>251</v>
      </c>
    </row>
    <row r="193" spans="1:4" s="25" customFormat="1" x14ac:dyDescent="0.3">
      <c r="A193" s="22" t="s">
        <v>5</v>
      </c>
      <c r="B193" s="22"/>
      <c r="C193" s="24">
        <v>14.390243902439025</v>
      </c>
      <c r="D193" s="24" t="s">
        <v>251</v>
      </c>
    </row>
    <row r="194" spans="1:4" s="25" customFormat="1" x14ac:dyDescent="0.3">
      <c r="A194" s="22" t="s">
        <v>169</v>
      </c>
      <c r="B194" s="22"/>
      <c r="C194" s="24">
        <v>11.836734693877551</v>
      </c>
      <c r="D194" s="24" t="s">
        <v>251</v>
      </c>
    </row>
    <row r="195" spans="1:4" x14ac:dyDescent="0.3">
      <c r="A195" s="3" t="s">
        <v>414</v>
      </c>
      <c r="B195" s="4" t="s">
        <v>415</v>
      </c>
      <c r="C195" s="6">
        <v>7.7</v>
      </c>
      <c r="D195" s="1" t="s">
        <v>255</v>
      </c>
    </row>
    <row r="196" spans="1:4" x14ac:dyDescent="0.3">
      <c r="A196" s="3" t="s">
        <v>416</v>
      </c>
      <c r="B196" s="4" t="s">
        <v>417</v>
      </c>
      <c r="C196" s="6">
        <v>7.4</v>
      </c>
      <c r="D196" s="1" t="s">
        <v>255</v>
      </c>
    </row>
    <row r="197" spans="1:4" x14ac:dyDescent="0.3">
      <c r="A197" s="3" t="s">
        <v>416</v>
      </c>
      <c r="B197" s="4" t="s">
        <v>418</v>
      </c>
      <c r="C197" s="6">
        <v>8.4</v>
      </c>
      <c r="D197" s="1" t="s">
        <v>255</v>
      </c>
    </row>
    <row r="198" spans="1:4" x14ac:dyDescent="0.3">
      <c r="A198" s="3" t="s">
        <v>416</v>
      </c>
      <c r="B198" s="4" t="s">
        <v>419</v>
      </c>
      <c r="C198" s="6">
        <v>8.9</v>
      </c>
      <c r="D198" s="1" t="s">
        <v>255</v>
      </c>
    </row>
    <row r="199" spans="1:4" x14ac:dyDescent="0.3">
      <c r="A199" s="3" t="s">
        <v>416</v>
      </c>
      <c r="B199" s="4" t="s">
        <v>420</v>
      </c>
      <c r="C199" s="6">
        <v>8.9</v>
      </c>
      <c r="D199" s="1" t="s">
        <v>255</v>
      </c>
    </row>
    <row r="200" spans="1:4" x14ac:dyDescent="0.3">
      <c r="A200" s="3" t="s">
        <v>416</v>
      </c>
      <c r="B200" s="4" t="s">
        <v>416</v>
      </c>
      <c r="C200" s="6">
        <v>10.7</v>
      </c>
      <c r="D200" s="1" t="s">
        <v>265</v>
      </c>
    </row>
    <row r="201" spans="1:4" x14ac:dyDescent="0.3">
      <c r="A201" s="3" t="s">
        <v>416</v>
      </c>
      <c r="B201" s="4" t="s">
        <v>421</v>
      </c>
      <c r="C201" s="6">
        <v>10.199999999999999</v>
      </c>
      <c r="D201" s="1" t="s">
        <v>265</v>
      </c>
    </row>
    <row r="202" spans="1:4" x14ac:dyDescent="0.3">
      <c r="A202" s="3" t="s">
        <v>416</v>
      </c>
      <c r="B202" s="4" t="s">
        <v>422</v>
      </c>
      <c r="C202" s="6">
        <v>8.8000000000000007</v>
      </c>
      <c r="D202" s="1" t="s">
        <v>255</v>
      </c>
    </row>
    <row r="203" spans="1:4" x14ac:dyDescent="0.3">
      <c r="A203" s="3" t="s">
        <v>416</v>
      </c>
      <c r="B203" s="4" t="s">
        <v>423</v>
      </c>
      <c r="C203" s="6">
        <v>8.3000000000000007</v>
      </c>
      <c r="D203" s="1" t="s">
        <v>255</v>
      </c>
    </row>
    <row r="204" spans="1:4" x14ac:dyDescent="0.3">
      <c r="A204" s="3" t="s">
        <v>424</v>
      </c>
      <c r="B204" s="4" t="s">
        <v>425</v>
      </c>
      <c r="C204" s="6">
        <v>9.1</v>
      </c>
      <c r="D204" s="1" t="s">
        <v>255</v>
      </c>
    </row>
    <row r="205" spans="1:4" x14ac:dyDescent="0.3">
      <c r="A205" s="3" t="s">
        <v>424</v>
      </c>
      <c r="B205" s="4" t="s">
        <v>426</v>
      </c>
      <c r="C205" s="6">
        <v>13.6</v>
      </c>
      <c r="D205" s="1" t="s">
        <v>251</v>
      </c>
    </row>
    <row r="206" spans="1:4" x14ac:dyDescent="0.3">
      <c r="A206" s="3" t="s">
        <v>427</v>
      </c>
      <c r="B206" s="4" t="s">
        <v>428</v>
      </c>
      <c r="C206" s="6">
        <v>8.5</v>
      </c>
      <c r="D206" s="1" t="s">
        <v>255</v>
      </c>
    </row>
    <row r="207" spans="1:4" x14ac:dyDescent="0.3">
      <c r="A207" s="3" t="s">
        <v>454</v>
      </c>
      <c r="B207" s="4" t="s">
        <v>455</v>
      </c>
      <c r="C207" s="6">
        <v>8.1999999999999993</v>
      </c>
      <c r="D207" s="1" t="s">
        <v>255</v>
      </c>
    </row>
    <row r="208" spans="1:4" s="30" customFormat="1" x14ac:dyDescent="0.3">
      <c r="A208" s="26" t="s">
        <v>454</v>
      </c>
      <c r="B208" s="29" t="s">
        <v>659</v>
      </c>
      <c r="C208" s="27">
        <v>9.5613793103448259</v>
      </c>
      <c r="D208" s="28" t="s">
        <v>265</v>
      </c>
    </row>
    <row r="209" spans="1:4" s="30" customFormat="1" x14ac:dyDescent="0.3">
      <c r="A209" s="26" t="s">
        <v>454</v>
      </c>
      <c r="B209" s="29" t="s">
        <v>663</v>
      </c>
      <c r="C209" s="27">
        <v>9.0476190476190474</v>
      </c>
      <c r="D209" s="28" t="s">
        <v>255</v>
      </c>
    </row>
    <row r="210" spans="1:4" s="30" customFormat="1" x14ac:dyDescent="0.3">
      <c r="A210" s="26" t="s">
        <v>454</v>
      </c>
      <c r="B210" s="29" t="s">
        <v>666</v>
      </c>
      <c r="C210" s="27">
        <v>8.9047619047619051</v>
      </c>
      <c r="D210" s="28" t="s">
        <v>255</v>
      </c>
    </row>
    <row r="211" spans="1:4" s="30" customFormat="1" x14ac:dyDescent="0.3">
      <c r="A211" s="26" t="s">
        <v>454</v>
      </c>
      <c r="B211" s="29" t="s">
        <v>664</v>
      </c>
      <c r="C211" s="27">
        <v>10.461538461538462</v>
      </c>
      <c r="D211" s="28" t="s">
        <v>265</v>
      </c>
    </row>
    <row r="212" spans="1:4" s="30" customFormat="1" x14ac:dyDescent="0.3">
      <c r="A212" s="26" t="s">
        <v>454</v>
      </c>
      <c r="B212" s="29" t="s">
        <v>665</v>
      </c>
      <c r="C212" s="27">
        <v>10.358974358974359</v>
      </c>
      <c r="D212" s="28" t="s">
        <v>265</v>
      </c>
    </row>
    <row r="213" spans="1:4" s="30" customFormat="1" x14ac:dyDescent="0.3">
      <c r="A213" s="26" t="s">
        <v>454</v>
      </c>
      <c r="B213" s="29" t="s">
        <v>549</v>
      </c>
      <c r="C213" s="27">
        <v>12.011173184357542</v>
      </c>
      <c r="D213" s="28" t="s">
        <v>251</v>
      </c>
    </row>
    <row r="214" spans="1:4" s="30" customFormat="1" x14ac:dyDescent="0.3">
      <c r="A214" s="26" t="s">
        <v>454</v>
      </c>
      <c r="B214" s="29" t="s">
        <v>655</v>
      </c>
      <c r="C214" s="27">
        <v>10.205128205128204</v>
      </c>
      <c r="D214" s="28" t="s">
        <v>265</v>
      </c>
    </row>
    <row r="215" spans="1:4" s="30" customFormat="1" x14ac:dyDescent="0.3">
      <c r="A215" s="26" t="s">
        <v>454</v>
      </c>
      <c r="B215" s="29" t="s">
        <v>653</v>
      </c>
      <c r="C215" s="27">
        <v>8.9302325581395348</v>
      </c>
      <c r="D215" s="28" t="s">
        <v>255</v>
      </c>
    </row>
    <row r="216" spans="1:4" s="30" customFormat="1" x14ac:dyDescent="0.3">
      <c r="A216" s="26" t="s">
        <v>454</v>
      </c>
      <c r="B216" s="31" t="s">
        <v>652</v>
      </c>
      <c r="C216" s="27">
        <v>9.5384615384615383</v>
      </c>
      <c r="D216" s="28" t="s">
        <v>265</v>
      </c>
    </row>
    <row r="217" spans="1:4" s="30" customFormat="1" x14ac:dyDescent="0.3">
      <c r="A217" s="26" t="s">
        <v>454</v>
      </c>
      <c r="B217" s="29" t="s">
        <v>651</v>
      </c>
      <c r="C217" s="27">
        <v>9.0476190476190474</v>
      </c>
      <c r="D217" s="28" t="s">
        <v>255</v>
      </c>
    </row>
    <row r="218" spans="1:4" s="30" customFormat="1" x14ac:dyDescent="0.3">
      <c r="A218" s="26" t="s">
        <v>454</v>
      </c>
      <c r="B218" s="29" t="s">
        <v>642</v>
      </c>
      <c r="C218" s="27">
        <v>9</v>
      </c>
      <c r="D218" s="28" t="s">
        <v>255</v>
      </c>
    </row>
    <row r="219" spans="1:4" x14ac:dyDescent="0.3">
      <c r="A219" s="3" t="s">
        <v>429</v>
      </c>
      <c r="B219" s="4" t="s">
        <v>430</v>
      </c>
      <c r="C219" s="6">
        <v>8.6</v>
      </c>
      <c r="D219" s="1" t="s">
        <v>255</v>
      </c>
    </row>
    <row r="220" spans="1:4" x14ac:dyDescent="0.3">
      <c r="A220" s="3" t="s">
        <v>431</v>
      </c>
      <c r="B220" s="4" t="s">
        <v>432</v>
      </c>
      <c r="C220" s="6">
        <v>7.9</v>
      </c>
      <c r="D220" s="1" t="s">
        <v>255</v>
      </c>
    </row>
    <row r="221" spans="1:4" x14ac:dyDescent="0.3">
      <c r="A221" s="3" t="s">
        <v>433</v>
      </c>
      <c r="B221" s="4" t="s">
        <v>434</v>
      </c>
      <c r="C221" s="6" t="s">
        <v>347</v>
      </c>
      <c r="D221" s="1" t="s">
        <v>255</v>
      </c>
    </row>
    <row r="222" spans="1:4" x14ac:dyDescent="0.3">
      <c r="A222" s="3" t="s">
        <v>433</v>
      </c>
      <c r="B222" s="4" t="s">
        <v>435</v>
      </c>
      <c r="C222" s="6">
        <v>11.5</v>
      </c>
      <c r="D222" s="1" t="s">
        <v>251</v>
      </c>
    </row>
    <row r="223" spans="1:4" x14ac:dyDescent="0.3">
      <c r="A223" s="3" t="s">
        <v>433</v>
      </c>
      <c r="B223" s="4" t="s">
        <v>436</v>
      </c>
      <c r="C223" s="6">
        <v>9.9</v>
      </c>
      <c r="D223" s="1" t="s">
        <v>265</v>
      </c>
    </row>
    <row r="224" spans="1:4" x14ac:dyDescent="0.3">
      <c r="A224" s="3" t="s">
        <v>433</v>
      </c>
      <c r="B224" s="4" t="s">
        <v>437</v>
      </c>
      <c r="C224" s="6">
        <v>8.6999999999999993</v>
      </c>
      <c r="D224" s="1" t="s">
        <v>255</v>
      </c>
    </row>
    <row r="225" spans="1:4" x14ac:dyDescent="0.3">
      <c r="A225" s="3" t="s">
        <v>433</v>
      </c>
      <c r="B225" s="4" t="s">
        <v>438</v>
      </c>
      <c r="C225" s="6">
        <v>7.3</v>
      </c>
      <c r="D225" s="1" t="s">
        <v>255</v>
      </c>
    </row>
    <row r="226" spans="1:4" x14ac:dyDescent="0.3">
      <c r="A226" s="3" t="s">
        <v>433</v>
      </c>
      <c r="B226" s="4" t="s">
        <v>439</v>
      </c>
      <c r="C226" s="6">
        <v>7.4</v>
      </c>
      <c r="D226" s="1" t="s">
        <v>255</v>
      </c>
    </row>
    <row r="227" spans="1:4" x14ac:dyDescent="0.3">
      <c r="A227" s="3" t="s">
        <v>433</v>
      </c>
      <c r="B227" s="4" t="s">
        <v>440</v>
      </c>
      <c r="C227" s="6">
        <v>7.5</v>
      </c>
      <c r="D227" s="1" t="s">
        <v>255</v>
      </c>
    </row>
    <row r="228" spans="1:4" x14ac:dyDescent="0.3">
      <c r="A228" s="3" t="s">
        <v>433</v>
      </c>
      <c r="B228" s="4" t="s">
        <v>441</v>
      </c>
      <c r="C228" s="6">
        <v>8.1</v>
      </c>
      <c r="D228" s="1" t="s">
        <v>255</v>
      </c>
    </row>
    <row r="229" spans="1:4" x14ac:dyDescent="0.3">
      <c r="A229" s="3" t="s">
        <v>433</v>
      </c>
      <c r="B229" s="4" t="s">
        <v>442</v>
      </c>
      <c r="C229" s="6" t="s">
        <v>443</v>
      </c>
      <c r="D229" s="1" t="s">
        <v>255</v>
      </c>
    </row>
    <row r="230" spans="1:4" x14ac:dyDescent="0.3">
      <c r="A230" s="3" t="s">
        <v>433</v>
      </c>
      <c r="B230" s="4" t="s">
        <v>444</v>
      </c>
      <c r="C230" s="6">
        <v>10.6</v>
      </c>
      <c r="D230" s="1" t="s">
        <v>265</v>
      </c>
    </row>
    <row r="231" spans="1:4" x14ac:dyDescent="0.3">
      <c r="A231" s="3" t="s">
        <v>433</v>
      </c>
      <c r="B231" s="4" t="s">
        <v>445</v>
      </c>
      <c r="C231" s="6" t="s">
        <v>446</v>
      </c>
      <c r="D231" s="1" t="s">
        <v>255</v>
      </c>
    </row>
    <row r="232" spans="1:4" x14ac:dyDescent="0.3">
      <c r="A232" s="3" t="s">
        <v>433</v>
      </c>
      <c r="B232" s="4" t="s">
        <v>447</v>
      </c>
      <c r="C232" s="6">
        <v>8.1</v>
      </c>
      <c r="D232" s="1" t="s">
        <v>255</v>
      </c>
    </row>
    <row r="233" spans="1:4" x14ac:dyDescent="0.3">
      <c r="A233" s="3" t="s">
        <v>433</v>
      </c>
      <c r="B233" s="4" t="s">
        <v>448</v>
      </c>
      <c r="C233" s="6">
        <v>7.7</v>
      </c>
      <c r="D233" s="1" t="s">
        <v>255</v>
      </c>
    </row>
    <row r="234" spans="1:4" x14ac:dyDescent="0.3">
      <c r="A234" s="3" t="s">
        <v>433</v>
      </c>
      <c r="B234" s="4" t="s">
        <v>449</v>
      </c>
      <c r="C234" s="6">
        <v>13</v>
      </c>
      <c r="D234" s="1" t="s">
        <v>251</v>
      </c>
    </row>
    <row r="235" spans="1:4" x14ac:dyDescent="0.3">
      <c r="A235" s="3" t="s">
        <v>433</v>
      </c>
      <c r="B235" s="4" t="s">
        <v>450</v>
      </c>
      <c r="C235" s="6" t="s">
        <v>318</v>
      </c>
      <c r="D235" s="1" t="s">
        <v>255</v>
      </c>
    </row>
    <row r="236" spans="1:4" x14ac:dyDescent="0.3">
      <c r="A236" s="3" t="s">
        <v>433</v>
      </c>
      <c r="B236" s="4" t="s">
        <v>451</v>
      </c>
      <c r="C236" s="6" t="s">
        <v>318</v>
      </c>
      <c r="D236" s="1" t="s">
        <v>255</v>
      </c>
    </row>
    <row r="237" spans="1:4" x14ac:dyDescent="0.3">
      <c r="A237" s="3" t="s">
        <v>452</v>
      </c>
      <c r="B237" s="4" t="s">
        <v>453</v>
      </c>
      <c r="C237" s="6">
        <v>14.5</v>
      </c>
      <c r="D237" s="1" t="s">
        <v>251</v>
      </c>
    </row>
    <row r="238" spans="1:4" s="25" customFormat="1" x14ac:dyDescent="0.3">
      <c r="A238" s="22" t="s">
        <v>213</v>
      </c>
      <c r="B238" s="22"/>
      <c r="C238" s="24">
        <v>9.2727272727272734</v>
      </c>
      <c r="D238" s="24" t="s">
        <v>265</v>
      </c>
    </row>
    <row r="239" spans="1:4" s="25" customFormat="1" x14ac:dyDescent="0.3">
      <c r="A239" s="22" t="s">
        <v>196</v>
      </c>
      <c r="B239" s="22"/>
      <c r="C239" s="24">
        <v>10</v>
      </c>
      <c r="D239" s="24" t="s">
        <v>265</v>
      </c>
    </row>
    <row r="240" spans="1:4" s="25" customFormat="1" x14ac:dyDescent="0.3">
      <c r="A240" s="22" t="s">
        <v>126</v>
      </c>
      <c r="B240" s="22"/>
      <c r="C240" s="24">
        <v>11.956521739130435</v>
      </c>
      <c r="D240" s="24" t="s">
        <v>251</v>
      </c>
    </row>
    <row r="241" spans="1:4" s="25" customFormat="1" x14ac:dyDescent="0.3">
      <c r="A241" s="22" t="s">
        <v>109</v>
      </c>
      <c r="B241" s="22"/>
      <c r="C241" s="24">
        <v>12.444444444444445</v>
      </c>
      <c r="D241" s="24" t="s">
        <v>251</v>
      </c>
    </row>
    <row r="242" spans="1:4" s="25" customFormat="1" x14ac:dyDescent="0.3">
      <c r="A242" s="22" t="s">
        <v>111</v>
      </c>
      <c r="B242" s="22"/>
      <c r="C242" s="24">
        <v>12.444444444444445</v>
      </c>
      <c r="D242" s="24" t="s">
        <v>251</v>
      </c>
    </row>
    <row r="243" spans="1:4" s="25" customFormat="1" x14ac:dyDescent="0.3">
      <c r="A243" s="22" t="s">
        <v>110</v>
      </c>
      <c r="B243" s="22"/>
      <c r="C243" s="24">
        <v>12.444444444444445</v>
      </c>
      <c r="D243" s="24" t="s">
        <v>251</v>
      </c>
    </row>
    <row r="244" spans="1:4" s="25" customFormat="1" x14ac:dyDescent="0.3">
      <c r="A244" s="22" t="s">
        <v>15</v>
      </c>
      <c r="B244" s="22"/>
      <c r="C244" s="24">
        <v>15.238095238095237</v>
      </c>
      <c r="D244" s="24" t="s">
        <v>251</v>
      </c>
    </row>
    <row r="245" spans="1:4" s="25" customFormat="1" x14ac:dyDescent="0.3">
      <c r="A245" s="22" t="s">
        <v>101</v>
      </c>
      <c r="B245" s="22"/>
      <c r="C245" s="24">
        <v>14.222222222222221</v>
      </c>
      <c r="D245" s="24" t="s">
        <v>251</v>
      </c>
    </row>
    <row r="246" spans="1:4" s="25" customFormat="1" x14ac:dyDescent="0.3">
      <c r="A246" s="22" t="s">
        <v>212</v>
      </c>
      <c r="B246" s="22"/>
      <c r="C246" s="24">
        <v>9.454545454545455</v>
      </c>
      <c r="D246" s="24" t="s">
        <v>265</v>
      </c>
    </row>
    <row r="247" spans="1:4" s="25" customFormat="1" x14ac:dyDescent="0.3">
      <c r="A247" s="22" t="s">
        <v>233</v>
      </c>
      <c r="B247" s="22"/>
      <c r="C247" s="24">
        <v>14.545454545454545</v>
      </c>
      <c r="D247" s="24" t="s">
        <v>251</v>
      </c>
    </row>
    <row r="248" spans="1:4" x14ac:dyDescent="0.3">
      <c r="A248" s="3" t="s">
        <v>456</v>
      </c>
      <c r="B248" s="4" t="s">
        <v>457</v>
      </c>
      <c r="C248" s="6" t="s">
        <v>458</v>
      </c>
      <c r="D248" s="1" t="s">
        <v>255</v>
      </c>
    </row>
    <row r="249" spans="1:4" x14ac:dyDescent="0.3">
      <c r="A249" s="3" t="s">
        <v>456</v>
      </c>
      <c r="B249" s="4" t="s">
        <v>459</v>
      </c>
      <c r="C249" s="6">
        <v>8.3000000000000007</v>
      </c>
      <c r="D249" s="1" t="s">
        <v>255</v>
      </c>
    </row>
    <row r="250" spans="1:4" x14ac:dyDescent="0.3">
      <c r="A250" s="3" t="s">
        <v>456</v>
      </c>
      <c r="B250" s="4" t="s">
        <v>460</v>
      </c>
      <c r="C250" s="6">
        <v>8.5</v>
      </c>
      <c r="D250" s="1" t="s">
        <v>255</v>
      </c>
    </row>
    <row r="251" spans="1:4" x14ac:dyDescent="0.3">
      <c r="A251" s="3" t="s">
        <v>456</v>
      </c>
      <c r="B251" s="4" t="s">
        <v>461</v>
      </c>
      <c r="C251" s="6">
        <v>8.4</v>
      </c>
      <c r="D251" s="1" t="s">
        <v>255</v>
      </c>
    </row>
    <row r="252" spans="1:4" x14ac:dyDescent="0.3">
      <c r="A252" s="3" t="s">
        <v>456</v>
      </c>
      <c r="B252" s="4" t="s">
        <v>462</v>
      </c>
      <c r="C252" s="6">
        <v>10.3</v>
      </c>
      <c r="D252" s="1" t="s">
        <v>265</v>
      </c>
    </row>
    <row r="253" spans="1:4" x14ac:dyDescent="0.3">
      <c r="A253" s="3" t="s">
        <v>456</v>
      </c>
      <c r="B253" s="4" t="s">
        <v>463</v>
      </c>
      <c r="C253" s="6">
        <v>9.23</v>
      </c>
      <c r="D253" s="1" t="s">
        <v>255</v>
      </c>
    </row>
    <row r="254" spans="1:4" x14ac:dyDescent="0.3">
      <c r="A254" s="3" t="s">
        <v>464</v>
      </c>
      <c r="B254" s="4" t="s">
        <v>465</v>
      </c>
      <c r="C254" s="6" t="s">
        <v>342</v>
      </c>
      <c r="D254" s="1" t="s">
        <v>255</v>
      </c>
    </row>
    <row r="255" spans="1:4" x14ac:dyDescent="0.3">
      <c r="A255" s="3" t="s">
        <v>464</v>
      </c>
      <c r="B255" s="4" t="s">
        <v>466</v>
      </c>
      <c r="C255" s="6">
        <v>8.3000000000000007</v>
      </c>
      <c r="D255" s="1" t="s">
        <v>255</v>
      </c>
    </row>
    <row r="256" spans="1:4" x14ac:dyDescent="0.3">
      <c r="A256" s="3" t="s">
        <v>464</v>
      </c>
      <c r="B256" s="4" t="s">
        <v>467</v>
      </c>
      <c r="C256" s="6">
        <v>9.1</v>
      </c>
      <c r="D256" s="1" t="s">
        <v>255</v>
      </c>
    </row>
    <row r="257" spans="1:4" x14ac:dyDescent="0.3">
      <c r="A257" s="3" t="s">
        <v>468</v>
      </c>
      <c r="B257" s="4" t="s">
        <v>469</v>
      </c>
      <c r="C257" s="6">
        <v>8.8000000000000007</v>
      </c>
      <c r="D257" s="1" t="s">
        <v>255</v>
      </c>
    </row>
    <row r="258" spans="1:4" x14ac:dyDescent="0.3">
      <c r="A258" s="3" t="s">
        <v>468</v>
      </c>
      <c r="B258" s="4" t="s">
        <v>470</v>
      </c>
      <c r="C258" s="6">
        <v>8.6999999999999993</v>
      </c>
      <c r="D258" s="1" t="s">
        <v>255</v>
      </c>
    </row>
    <row r="259" spans="1:4" x14ac:dyDescent="0.3">
      <c r="A259" s="3" t="s">
        <v>468</v>
      </c>
      <c r="B259" s="4" t="s">
        <v>471</v>
      </c>
      <c r="C259" s="6" t="s">
        <v>342</v>
      </c>
      <c r="D259" s="1" t="s">
        <v>255</v>
      </c>
    </row>
    <row r="260" spans="1:4" x14ac:dyDescent="0.3">
      <c r="A260" s="3" t="s">
        <v>468</v>
      </c>
      <c r="B260" s="4" t="s">
        <v>472</v>
      </c>
      <c r="C260" s="6">
        <v>8.3000000000000007</v>
      </c>
      <c r="D260" s="1" t="s">
        <v>255</v>
      </c>
    </row>
    <row r="261" spans="1:4" x14ac:dyDescent="0.3">
      <c r="A261" s="3" t="s">
        <v>473</v>
      </c>
      <c r="B261" s="4" t="s">
        <v>474</v>
      </c>
      <c r="C261" s="6">
        <v>8.9</v>
      </c>
      <c r="D261" s="1" t="s">
        <v>255</v>
      </c>
    </row>
    <row r="262" spans="1:4" x14ac:dyDescent="0.3">
      <c r="A262" s="3" t="s">
        <v>473</v>
      </c>
      <c r="B262" s="4" t="s">
        <v>475</v>
      </c>
      <c r="C262" s="6">
        <v>8.9</v>
      </c>
      <c r="D262" s="1" t="s">
        <v>255</v>
      </c>
    </row>
    <row r="263" spans="1:4" x14ac:dyDescent="0.3">
      <c r="A263" s="3" t="s">
        <v>476</v>
      </c>
      <c r="B263" s="4" t="s">
        <v>477</v>
      </c>
      <c r="C263" s="6">
        <v>6.1</v>
      </c>
      <c r="D263" s="1" t="s">
        <v>255</v>
      </c>
    </row>
    <row r="264" spans="1:4" x14ac:dyDescent="0.3">
      <c r="A264" s="3" t="s">
        <v>476</v>
      </c>
      <c r="B264" s="4" t="s">
        <v>478</v>
      </c>
      <c r="C264" s="6">
        <v>4.8</v>
      </c>
      <c r="D264" s="1" t="s">
        <v>255</v>
      </c>
    </row>
    <row r="265" spans="1:4" x14ac:dyDescent="0.3">
      <c r="A265" s="3" t="s">
        <v>476</v>
      </c>
      <c r="B265" s="4" t="s">
        <v>479</v>
      </c>
      <c r="C265" s="6" t="s">
        <v>347</v>
      </c>
      <c r="D265" s="1" t="s">
        <v>255</v>
      </c>
    </row>
    <row r="266" spans="1:4" x14ac:dyDescent="0.3">
      <c r="A266" s="3" t="s">
        <v>476</v>
      </c>
      <c r="B266" s="4" t="s">
        <v>480</v>
      </c>
      <c r="C266" s="6">
        <v>7.5</v>
      </c>
      <c r="D266" s="1" t="s">
        <v>255</v>
      </c>
    </row>
    <row r="267" spans="1:4" x14ac:dyDescent="0.3">
      <c r="A267" s="3" t="s">
        <v>476</v>
      </c>
      <c r="B267" s="4" t="s">
        <v>481</v>
      </c>
      <c r="C267" s="6">
        <v>10.4</v>
      </c>
      <c r="D267" s="1" t="s">
        <v>265</v>
      </c>
    </row>
    <row r="268" spans="1:4" x14ac:dyDescent="0.3">
      <c r="A268" s="3" t="s">
        <v>482</v>
      </c>
      <c r="B268" s="4" t="s">
        <v>483</v>
      </c>
      <c r="C268" s="6">
        <v>7.8</v>
      </c>
      <c r="D268" s="1" t="s">
        <v>255</v>
      </c>
    </row>
    <row r="269" spans="1:4" x14ac:dyDescent="0.3">
      <c r="A269" s="3" t="s">
        <v>482</v>
      </c>
      <c r="B269" s="4" t="s">
        <v>484</v>
      </c>
      <c r="C269" s="6">
        <v>8.8000000000000007</v>
      </c>
      <c r="D269" s="1" t="s">
        <v>255</v>
      </c>
    </row>
    <row r="270" spans="1:4" s="30" customFormat="1" x14ac:dyDescent="0.3">
      <c r="A270" s="26" t="s">
        <v>485</v>
      </c>
      <c r="B270" s="29" t="s">
        <v>643</v>
      </c>
      <c r="C270" s="27">
        <v>8.4</v>
      </c>
      <c r="D270" s="28" t="s">
        <v>255</v>
      </c>
    </row>
    <row r="271" spans="1:4" x14ac:dyDescent="0.3">
      <c r="A271" s="3" t="s">
        <v>485</v>
      </c>
      <c r="B271" s="4" t="s">
        <v>486</v>
      </c>
      <c r="C271" s="6">
        <v>8.6</v>
      </c>
      <c r="D271" s="1" t="s">
        <v>255</v>
      </c>
    </row>
    <row r="272" spans="1:4" x14ac:dyDescent="0.3">
      <c r="A272" s="3" t="s">
        <v>485</v>
      </c>
      <c r="B272" s="4" t="s">
        <v>487</v>
      </c>
      <c r="C272" s="6">
        <v>7.7</v>
      </c>
      <c r="D272" s="1" t="s">
        <v>255</v>
      </c>
    </row>
    <row r="273" spans="1:4" x14ac:dyDescent="0.3">
      <c r="A273" s="3" t="s">
        <v>485</v>
      </c>
      <c r="B273" s="4" t="s">
        <v>488</v>
      </c>
      <c r="C273" s="6" t="s">
        <v>318</v>
      </c>
      <c r="D273" s="1" t="s">
        <v>255</v>
      </c>
    </row>
    <row r="274" spans="1:4" x14ac:dyDescent="0.3">
      <c r="A274" s="3" t="s">
        <v>485</v>
      </c>
      <c r="B274" s="4" t="s">
        <v>489</v>
      </c>
      <c r="C274" s="6" t="s">
        <v>318</v>
      </c>
      <c r="D274" s="1" t="s">
        <v>255</v>
      </c>
    </row>
    <row r="275" spans="1:4" x14ac:dyDescent="0.3">
      <c r="A275" s="3" t="s">
        <v>485</v>
      </c>
      <c r="B275" s="4" t="s">
        <v>381</v>
      </c>
      <c r="C275" s="6">
        <v>8.4</v>
      </c>
      <c r="D275" s="1" t="s">
        <v>255</v>
      </c>
    </row>
    <row r="276" spans="1:4" x14ac:dyDescent="0.3">
      <c r="A276" s="3" t="s">
        <v>485</v>
      </c>
      <c r="B276" s="4" t="s">
        <v>490</v>
      </c>
      <c r="C276" s="6">
        <v>8.5</v>
      </c>
      <c r="D276" s="1" t="s">
        <v>255</v>
      </c>
    </row>
    <row r="277" spans="1:4" x14ac:dyDescent="0.3">
      <c r="A277" s="3" t="s">
        <v>491</v>
      </c>
      <c r="B277" s="4" t="s">
        <v>492</v>
      </c>
      <c r="C277" s="6">
        <v>6.8</v>
      </c>
      <c r="D277" s="1" t="s">
        <v>255</v>
      </c>
    </row>
    <row r="278" spans="1:4" x14ac:dyDescent="0.3">
      <c r="A278" s="3" t="s">
        <v>493</v>
      </c>
      <c r="B278" s="4" t="s">
        <v>494</v>
      </c>
      <c r="C278" s="6">
        <v>7.8</v>
      </c>
      <c r="D278" s="1" t="s">
        <v>255</v>
      </c>
    </row>
    <row r="279" spans="1:4" x14ac:dyDescent="0.3">
      <c r="A279" s="3" t="s">
        <v>493</v>
      </c>
      <c r="B279" s="4" t="s">
        <v>495</v>
      </c>
      <c r="C279" s="6">
        <v>7.9</v>
      </c>
      <c r="D279" s="1" t="s">
        <v>255</v>
      </c>
    </row>
    <row r="280" spans="1:4" x14ac:dyDescent="0.3">
      <c r="A280" s="3" t="s">
        <v>493</v>
      </c>
      <c r="B280" s="4" t="s">
        <v>496</v>
      </c>
      <c r="C280" s="6">
        <v>8.6</v>
      </c>
      <c r="D280" s="1" t="s">
        <v>255</v>
      </c>
    </row>
    <row r="281" spans="1:4" x14ac:dyDescent="0.3">
      <c r="A281" s="3" t="s">
        <v>493</v>
      </c>
      <c r="B281" s="4" t="s">
        <v>497</v>
      </c>
      <c r="C281" s="6">
        <v>6.8</v>
      </c>
      <c r="D281" s="1" t="s">
        <v>255</v>
      </c>
    </row>
    <row r="282" spans="1:4" x14ac:dyDescent="0.3">
      <c r="A282" s="3" t="s">
        <v>493</v>
      </c>
      <c r="B282" s="4" t="s">
        <v>498</v>
      </c>
      <c r="C282" s="6">
        <v>8.1</v>
      </c>
      <c r="D282" s="1" t="s">
        <v>255</v>
      </c>
    </row>
    <row r="283" spans="1:4" x14ac:dyDescent="0.3">
      <c r="A283" s="3" t="s">
        <v>499</v>
      </c>
      <c r="B283" s="4" t="s">
        <v>500</v>
      </c>
      <c r="C283" s="6">
        <v>6.8</v>
      </c>
      <c r="D283" s="1" t="s">
        <v>255</v>
      </c>
    </row>
    <row r="284" spans="1:4" x14ac:dyDescent="0.3">
      <c r="A284" s="3" t="s">
        <v>499</v>
      </c>
      <c r="B284" s="4" t="s">
        <v>501</v>
      </c>
      <c r="C284" s="6">
        <v>9.1</v>
      </c>
      <c r="D284" s="1" t="s">
        <v>255</v>
      </c>
    </row>
    <row r="285" spans="1:4" x14ac:dyDescent="0.3">
      <c r="A285" s="3" t="s">
        <v>499</v>
      </c>
      <c r="B285" s="4" t="s">
        <v>502</v>
      </c>
      <c r="C285" s="6">
        <v>6.5</v>
      </c>
      <c r="D285" s="1" t="s">
        <v>255</v>
      </c>
    </row>
    <row r="286" spans="1:4" x14ac:dyDescent="0.3">
      <c r="A286" s="3" t="s">
        <v>499</v>
      </c>
      <c r="B286" s="4" t="s">
        <v>503</v>
      </c>
      <c r="C286" s="6">
        <v>8.5</v>
      </c>
      <c r="D286" s="1" t="s">
        <v>255</v>
      </c>
    </row>
    <row r="287" spans="1:4" x14ac:dyDescent="0.3">
      <c r="A287" s="3" t="s">
        <v>499</v>
      </c>
      <c r="B287" s="4" t="s">
        <v>504</v>
      </c>
      <c r="C287" s="6">
        <v>7.8</v>
      </c>
      <c r="D287" s="1" t="s">
        <v>255</v>
      </c>
    </row>
    <row r="288" spans="1:4" x14ac:dyDescent="0.3">
      <c r="A288" s="3" t="s">
        <v>499</v>
      </c>
      <c r="B288" s="4" t="s">
        <v>505</v>
      </c>
      <c r="C288" s="6">
        <v>7.6</v>
      </c>
      <c r="D288" s="1" t="s">
        <v>255</v>
      </c>
    </row>
    <row r="289" spans="1:4" x14ac:dyDescent="0.3">
      <c r="A289" s="3" t="s">
        <v>499</v>
      </c>
      <c r="B289" s="4" t="s">
        <v>506</v>
      </c>
      <c r="C289" s="6">
        <v>7.3</v>
      </c>
      <c r="D289" s="1" t="s">
        <v>255</v>
      </c>
    </row>
    <row r="290" spans="1:4" x14ac:dyDescent="0.3">
      <c r="A290" s="3" t="s">
        <v>499</v>
      </c>
      <c r="B290" s="4" t="s">
        <v>507</v>
      </c>
      <c r="C290" s="6">
        <v>8.4</v>
      </c>
      <c r="D290" s="1" t="s">
        <v>255</v>
      </c>
    </row>
    <row r="291" spans="1:4" x14ac:dyDescent="0.3">
      <c r="A291" s="3" t="s">
        <v>508</v>
      </c>
      <c r="B291" s="4" t="s">
        <v>509</v>
      </c>
      <c r="C291" s="6">
        <v>8.6</v>
      </c>
      <c r="D291" s="1" t="s">
        <v>255</v>
      </c>
    </row>
    <row r="292" spans="1:4" x14ac:dyDescent="0.3">
      <c r="A292" s="3" t="s">
        <v>508</v>
      </c>
      <c r="B292" s="4" t="s">
        <v>510</v>
      </c>
      <c r="C292" s="6">
        <v>8.9</v>
      </c>
      <c r="D292" s="1" t="s">
        <v>255</v>
      </c>
    </row>
    <row r="293" spans="1:4" x14ac:dyDescent="0.3">
      <c r="A293" s="3" t="s">
        <v>508</v>
      </c>
      <c r="B293" s="4" t="s">
        <v>511</v>
      </c>
      <c r="C293" s="6">
        <v>10</v>
      </c>
      <c r="D293" s="1" t="s">
        <v>265</v>
      </c>
    </row>
    <row r="294" spans="1:4" x14ac:dyDescent="0.3">
      <c r="A294" s="3" t="s">
        <v>508</v>
      </c>
      <c r="B294" s="4" t="s">
        <v>512</v>
      </c>
      <c r="C294" s="6">
        <v>8.8000000000000007</v>
      </c>
      <c r="D294" s="1" t="s">
        <v>255</v>
      </c>
    </row>
    <row r="295" spans="1:4" x14ac:dyDescent="0.3">
      <c r="A295" s="3" t="s">
        <v>508</v>
      </c>
      <c r="B295" s="4" t="s">
        <v>513</v>
      </c>
      <c r="C295" s="6">
        <v>8.4</v>
      </c>
      <c r="D295" s="1" t="s">
        <v>255</v>
      </c>
    </row>
    <row r="296" spans="1:4" x14ac:dyDescent="0.3">
      <c r="A296" s="3" t="s">
        <v>514</v>
      </c>
      <c r="B296" s="4" t="s">
        <v>515</v>
      </c>
      <c r="C296" s="6">
        <v>8.6</v>
      </c>
      <c r="D296" s="1" t="s">
        <v>255</v>
      </c>
    </row>
    <row r="297" spans="1:4" x14ac:dyDescent="0.3">
      <c r="A297" s="3" t="s">
        <v>514</v>
      </c>
      <c r="B297" s="4" t="s">
        <v>516</v>
      </c>
      <c r="C297" s="6">
        <v>8.3000000000000007</v>
      </c>
      <c r="D297" s="1" t="s">
        <v>255</v>
      </c>
    </row>
    <row r="298" spans="1:4" x14ac:dyDescent="0.3">
      <c r="A298" s="3" t="s">
        <v>514</v>
      </c>
      <c r="B298" s="4" t="s">
        <v>517</v>
      </c>
      <c r="C298" s="6">
        <v>9.4</v>
      </c>
      <c r="D298" s="1" t="s">
        <v>265</v>
      </c>
    </row>
    <row r="299" spans="1:4" x14ac:dyDescent="0.3">
      <c r="A299" s="3" t="s">
        <v>514</v>
      </c>
      <c r="B299" s="4" t="s">
        <v>518</v>
      </c>
      <c r="C299" s="6">
        <v>7.9</v>
      </c>
      <c r="D299" s="1" t="s">
        <v>255</v>
      </c>
    </row>
    <row r="300" spans="1:4" x14ac:dyDescent="0.3">
      <c r="A300" s="3" t="s">
        <v>514</v>
      </c>
      <c r="B300" s="4" t="s">
        <v>519</v>
      </c>
      <c r="C300" s="6">
        <v>10.8</v>
      </c>
      <c r="D300" s="1" t="s">
        <v>265</v>
      </c>
    </row>
    <row r="301" spans="1:4" x14ac:dyDescent="0.3">
      <c r="A301" s="3" t="s">
        <v>514</v>
      </c>
      <c r="B301" s="4" t="s">
        <v>520</v>
      </c>
      <c r="C301" s="6">
        <v>7.8</v>
      </c>
      <c r="D301" s="1" t="s">
        <v>255</v>
      </c>
    </row>
    <row r="302" spans="1:4" x14ac:dyDescent="0.3">
      <c r="A302" s="3" t="s">
        <v>514</v>
      </c>
      <c r="B302" s="4" t="s">
        <v>521</v>
      </c>
      <c r="C302" s="6">
        <v>7.9</v>
      </c>
      <c r="D302" s="1" t="s">
        <v>255</v>
      </c>
    </row>
    <row r="303" spans="1:4" x14ac:dyDescent="0.3">
      <c r="A303" s="3" t="s">
        <v>522</v>
      </c>
      <c r="B303" s="4" t="s">
        <v>523</v>
      </c>
      <c r="C303" s="6">
        <v>8.3000000000000007</v>
      </c>
      <c r="D303" s="1" t="s">
        <v>255</v>
      </c>
    </row>
    <row r="304" spans="1:4" x14ac:dyDescent="0.3">
      <c r="A304" s="3" t="s">
        <v>522</v>
      </c>
      <c r="B304" s="4" t="s">
        <v>500</v>
      </c>
      <c r="C304" s="6">
        <v>7</v>
      </c>
      <c r="D304" s="1" t="s">
        <v>255</v>
      </c>
    </row>
    <row r="305" spans="1:4" x14ac:dyDescent="0.3">
      <c r="A305" s="3" t="s">
        <v>522</v>
      </c>
      <c r="B305" s="4" t="s">
        <v>524</v>
      </c>
      <c r="C305" s="6">
        <v>8.6</v>
      </c>
      <c r="D305" s="1" t="s">
        <v>255</v>
      </c>
    </row>
    <row r="306" spans="1:4" x14ac:dyDescent="0.3">
      <c r="A306" s="3" t="s">
        <v>522</v>
      </c>
      <c r="B306" s="4" t="s">
        <v>525</v>
      </c>
      <c r="C306" s="6">
        <v>8.5</v>
      </c>
      <c r="D306" s="1" t="s">
        <v>255</v>
      </c>
    </row>
    <row r="307" spans="1:4" s="30" customFormat="1" x14ac:dyDescent="0.3">
      <c r="A307" s="26" t="s">
        <v>522</v>
      </c>
      <c r="B307" s="29" t="s">
        <v>657</v>
      </c>
      <c r="C307" s="27">
        <v>8</v>
      </c>
      <c r="D307" s="28" t="s">
        <v>255</v>
      </c>
    </row>
    <row r="308" spans="1:4" s="30" customFormat="1" x14ac:dyDescent="0.3">
      <c r="A308" s="26" t="s">
        <v>522</v>
      </c>
      <c r="B308" s="29" t="s">
        <v>524</v>
      </c>
      <c r="C308" s="27"/>
      <c r="D308" s="28" t="s">
        <v>255</v>
      </c>
    </row>
    <row r="309" spans="1:4" s="30" customFormat="1" x14ac:dyDescent="0.3">
      <c r="A309" s="26" t="s">
        <v>522</v>
      </c>
      <c r="B309" s="29" t="s">
        <v>656</v>
      </c>
      <c r="C309" s="27">
        <v>9.2727272727272734</v>
      </c>
      <c r="D309" s="28" t="s">
        <v>255</v>
      </c>
    </row>
    <row r="310" spans="1:4" x14ac:dyDescent="0.3">
      <c r="A310" s="3" t="s">
        <v>526</v>
      </c>
      <c r="B310" s="4" t="s">
        <v>344</v>
      </c>
      <c r="C310" s="6">
        <v>6.8</v>
      </c>
      <c r="D310" s="1" t="s">
        <v>255</v>
      </c>
    </row>
    <row r="311" spans="1:4" x14ac:dyDescent="0.3">
      <c r="A311" s="3" t="s">
        <v>527</v>
      </c>
      <c r="B311" s="4" t="s">
        <v>528</v>
      </c>
      <c r="C311" s="6" t="s">
        <v>322</v>
      </c>
      <c r="D311" s="1" t="s">
        <v>255</v>
      </c>
    </row>
    <row r="312" spans="1:4" x14ac:dyDescent="0.3">
      <c r="A312" s="3" t="s">
        <v>527</v>
      </c>
      <c r="B312" s="4" t="s">
        <v>529</v>
      </c>
      <c r="C312" s="6" t="s">
        <v>322</v>
      </c>
      <c r="D312" s="1" t="s">
        <v>255</v>
      </c>
    </row>
    <row r="313" spans="1:4" x14ac:dyDescent="0.3">
      <c r="A313" s="3" t="s">
        <v>527</v>
      </c>
      <c r="B313" s="4" t="s">
        <v>530</v>
      </c>
      <c r="C313" s="6">
        <v>8.8000000000000007</v>
      </c>
      <c r="D313" s="1" t="s">
        <v>255</v>
      </c>
    </row>
    <row r="314" spans="1:4" x14ac:dyDescent="0.3">
      <c r="A314" s="3" t="s">
        <v>527</v>
      </c>
      <c r="B314" s="4" t="s">
        <v>531</v>
      </c>
      <c r="C314" s="6">
        <v>9.6999999999999993</v>
      </c>
      <c r="D314" s="1" t="s">
        <v>265</v>
      </c>
    </row>
    <row r="315" spans="1:4" x14ac:dyDescent="0.3">
      <c r="A315" s="3" t="s">
        <v>527</v>
      </c>
      <c r="B315" s="4" t="s">
        <v>532</v>
      </c>
      <c r="C315" s="6">
        <v>10.3</v>
      </c>
      <c r="D315" s="1" t="s">
        <v>265</v>
      </c>
    </row>
    <row r="316" spans="1:4" x14ac:dyDescent="0.3">
      <c r="A316" s="3" t="s">
        <v>533</v>
      </c>
      <c r="B316" s="4" t="s">
        <v>534</v>
      </c>
      <c r="C316" s="6">
        <v>8.1</v>
      </c>
      <c r="D316" s="1" t="s">
        <v>255</v>
      </c>
    </row>
    <row r="317" spans="1:4" x14ac:dyDescent="0.3">
      <c r="A317" s="3" t="s">
        <v>533</v>
      </c>
      <c r="B317" s="4" t="s">
        <v>535</v>
      </c>
      <c r="C317" s="6">
        <v>8.3000000000000007</v>
      </c>
      <c r="D317" s="1" t="s">
        <v>255</v>
      </c>
    </row>
    <row r="318" spans="1:4" x14ac:dyDescent="0.3">
      <c r="A318" s="3" t="s">
        <v>536</v>
      </c>
      <c r="B318" s="4" t="s">
        <v>537</v>
      </c>
      <c r="C318" s="6">
        <v>7.7</v>
      </c>
      <c r="D318" s="1" t="s">
        <v>255</v>
      </c>
    </row>
    <row r="319" spans="1:4" x14ac:dyDescent="0.3">
      <c r="A319" s="3" t="s">
        <v>538</v>
      </c>
      <c r="B319" s="4" t="s">
        <v>539</v>
      </c>
      <c r="C319" s="6">
        <v>6.8</v>
      </c>
      <c r="D319" s="1" t="s">
        <v>255</v>
      </c>
    </row>
    <row r="320" spans="1:4" x14ac:dyDescent="0.3">
      <c r="A320" s="3" t="s">
        <v>540</v>
      </c>
      <c r="B320" s="4" t="s">
        <v>461</v>
      </c>
      <c r="C320" s="6">
        <v>8.6</v>
      </c>
      <c r="D320" s="1" t="s">
        <v>255</v>
      </c>
    </row>
    <row r="321" spans="1:4" x14ac:dyDescent="0.3">
      <c r="A321" s="3" t="s">
        <v>540</v>
      </c>
      <c r="B321" s="4" t="s">
        <v>462</v>
      </c>
      <c r="C321" s="6">
        <v>10.4</v>
      </c>
      <c r="D321" s="1" t="s">
        <v>265</v>
      </c>
    </row>
    <row r="322" spans="1:4" x14ac:dyDescent="0.3">
      <c r="A322" s="3" t="s">
        <v>541</v>
      </c>
      <c r="B322" s="4" t="s">
        <v>542</v>
      </c>
      <c r="C322" s="6">
        <v>9.8000000000000007</v>
      </c>
      <c r="D322" s="1" t="s">
        <v>265</v>
      </c>
    </row>
    <row r="323" spans="1:4" x14ac:dyDescent="0.3">
      <c r="A323" s="3" t="s">
        <v>543</v>
      </c>
      <c r="B323" s="4" t="s">
        <v>544</v>
      </c>
      <c r="C323" s="6">
        <v>8.1</v>
      </c>
      <c r="D323" s="1" t="s">
        <v>255</v>
      </c>
    </row>
    <row r="324" spans="1:4" x14ac:dyDescent="0.3">
      <c r="A324" s="3" t="s">
        <v>543</v>
      </c>
      <c r="B324" s="4" t="s">
        <v>545</v>
      </c>
      <c r="C324" s="6">
        <v>9.5</v>
      </c>
      <c r="D324" s="1" t="s">
        <v>265</v>
      </c>
    </row>
    <row r="325" spans="1:4" x14ac:dyDescent="0.3">
      <c r="A325" s="3" t="s">
        <v>543</v>
      </c>
      <c r="B325" s="4" t="s">
        <v>546</v>
      </c>
      <c r="C325" s="6">
        <v>7.7</v>
      </c>
      <c r="D325" s="1" t="s">
        <v>255</v>
      </c>
    </row>
    <row r="326" spans="1:4" x14ac:dyDescent="0.3">
      <c r="A326" s="3" t="s">
        <v>543</v>
      </c>
      <c r="B326" s="4" t="s">
        <v>547</v>
      </c>
      <c r="C326" s="6">
        <v>8.6999999999999993</v>
      </c>
      <c r="D326" s="1" t="s">
        <v>255</v>
      </c>
    </row>
    <row r="327" spans="1:4" x14ac:dyDescent="0.3">
      <c r="A327" s="3" t="s">
        <v>543</v>
      </c>
      <c r="B327" s="4" t="s">
        <v>548</v>
      </c>
      <c r="C327" s="6">
        <v>8.3000000000000007</v>
      </c>
      <c r="D327" s="1" t="s">
        <v>255</v>
      </c>
    </row>
    <row r="328" spans="1:4" x14ac:dyDescent="0.3">
      <c r="A328" s="3" t="s">
        <v>543</v>
      </c>
      <c r="B328" s="4" t="s">
        <v>549</v>
      </c>
      <c r="C328" s="6">
        <v>8.8000000000000007</v>
      </c>
      <c r="D328" s="1" t="s">
        <v>255</v>
      </c>
    </row>
    <row r="329" spans="1:4" x14ac:dyDescent="0.3">
      <c r="A329" s="3" t="s">
        <v>550</v>
      </c>
      <c r="B329" s="4" t="s">
        <v>551</v>
      </c>
      <c r="C329" s="6">
        <v>9</v>
      </c>
      <c r="D329" s="1" t="s">
        <v>255</v>
      </c>
    </row>
    <row r="330" spans="1:4" x14ac:dyDescent="0.3">
      <c r="A330" s="3" t="s">
        <v>552</v>
      </c>
      <c r="B330" s="4" t="s">
        <v>553</v>
      </c>
      <c r="C330" s="6">
        <v>10.8</v>
      </c>
      <c r="D330" s="1" t="s">
        <v>265</v>
      </c>
    </row>
    <row r="331" spans="1:4" x14ac:dyDescent="0.3">
      <c r="A331" s="3" t="s">
        <v>552</v>
      </c>
      <c r="B331" s="4" t="s">
        <v>554</v>
      </c>
      <c r="C331" s="6">
        <v>7.5</v>
      </c>
      <c r="D331" s="1" t="s">
        <v>255</v>
      </c>
    </row>
    <row r="332" spans="1:4" x14ac:dyDescent="0.3">
      <c r="A332" s="3" t="s">
        <v>552</v>
      </c>
      <c r="B332" s="4" t="s">
        <v>555</v>
      </c>
      <c r="C332" s="6">
        <v>8</v>
      </c>
      <c r="D332" s="1" t="s">
        <v>255</v>
      </c>
    </row>
    <row r="333" spans="1:4" x14ac:dyDescent="0.3">
      <c r="A333" s="3" t="s">
        <v>552</v>
      </c>
      <c r="B333" s="4" t="s">
        <v>556</v>
      </c>
      <c r="C333" s="6">
        <v>10.4</v>
      </c>
      <c r="D333" s="1" t="s">
        <v>265</v>
      </c>
    </row>
    <row r="334" spans="1:4" x14ac:dyDescent="0.3">
      <c r="A334" s="3" t="s">
        <v>552</v>
      </c>
      <c r="B334" s="4" t="s">
        <v>557</v>
      </c>
      <c r="C334" s="6">
        <v>8.1999999999999993</v>
      </c>
      <c r="D334" s="1" t="s">
        <v>255</v>
      </c>
    </row>
    <row r="335" spans="1:4" x14ac:dyDescent="0.3">
      <c r="A335" s="3" t="s">
        <v>552</v>
      </c>
      <c r="B335" s="4" t="s">
        <v>558</v>
      </c>
      <c r="C335" s="14">
        <v>8.6</v>
      </c>
      <c r="D335" s="11" t="s">
        <v>255</v>
      </c>
    </row>
    <row r="336" spans="1:4" x14ac:dyDescent="0.3">
      <c r="A336" s="3" t="s">
        <v>552</v>
      </c>
      <c r="B336" s="4" t="s">
        <v>559</v>
      </c>
      <c r="C336" s="14">
        <v>8.4</v>
      </c>
      <c r="D336" s="11" t="s">
        <v>255</v>
      </c>
    </row>
    <row r="337" spans="1:4" s="30" customFormat="1" x14ac:dyDescent="0.3">
      <c r="A337" s="26" t="s">
        <v>560</v>
      </c>
      <c r="B337" s="29" t="s">
        <v>644</v>
      </c>
      <c r="C337" s="27">
        <v>8.8695652173913047</v>
      </c>
      <c r="D337" s="28" t="s">
        <v>255</v>
      </c>
    </row>
    <row r="338" spans="1:4" s="30" customFormat="1" x14ac:dyDescent="0.3">
      <c r="A338" s="26" t="s">
        <v>560</v>
      </c>
      <c r="B338" s="29" t="s">
        <v>645</v>
      </c>
      <c r="C338" s="27">
        <v>8.4347826086956523</v>
      </c>
      <c r="D338" s="28" t="s">
        <v>255</v>
      </c>
    </row>
    <row r="339" spans="1:4" s="30" customFormat="1" x14ac:dyDescent="0.3">
      <c r="A339" s="26" t="s">
        <v>560</v>
      </c>
      <c r="B339" s="29" t="s">
        <v>646</v>
      </c>
      <c r="C339" s="27">
        <v>8.5</v>
      </c>
      <c r="D339" s="28" t="s">
        <v>255</v>
      </c>
    </row>
    <row r="340" spans="1:4" s="30" customFormat="1" x14ac:dyDescent="0.3">
      <c r="A340" s="26" t="s">
        <v>560</v>
      </c>
      <c r="B340" s="29" t="s">
        <v>647</v>
      </c>
      <c r="C340" s="27">
        <v>8.5</v>
      </c>
      <c r="D340" s="28" t="s">
        <v>255</v>
      </c>
    </row>
    <row r="341" spans="1:4" s="30" customFormat="1" x14ac:dyDescent="0.3">
      <c r="A341" s="26" t="s">
        <v>560</v>
      </c>
      <c r="B341" s="29" t="s">
        <v>648</v>
      </c>
      <c r="C341" s="27">
        <v>8.7272727272727266</v>
      </c>
      <c r="D341" s="28" t="s">
        <v>255</v>
      </c>
    </row>
    <row r="342" spans="1:4" x14ac:dyDescent="0.3">
      <c r="A342" s="3" t="s">
        <v>560</v>
      </c>
      <c r="B342" s="4" t="s">
        <v>545</v>
      </c>
      <c r="C342" s="14">
        <v>9.4</v>
      </c>
      <c r="D342" s="11" t="s">
        <v>265</v>
      </c>
    </row>
    <row r="343" spans="1:4" x14ac:dyDescent="0.3">
      <c r="A343" s="3" t="s">
        <v>560</v>
      </c>
      <c r="B343" s="4" t="s">
        <v>381</v>
      </c>
      <c r="C343" s="14">
        <v>9.4</v>
      </c>
      <c r="D343" s="11" t="s">
        <v>265</v>
      </c>
    </row>
    <row r="344" spans="1:4" x14ac:dyDescent="0.3">
      <c r="A344" s="3" t="s">
        <v>561</v>
      </c>
      <c r="B344" s="4"/>
      <c r="C344" s="14" t="s">
        <v>562</v>
      </c>
      <c r="D344" s="11" t="s">
        <v>251</v>
      </c>
    </row>
    <row r="345" spans="1:4" x14ac:dyDescent="0.3">
      <c r="A345" s="3" t="s">
        <v>563</v>
      </c>
      <c r="B345" s="4" t="s">
        <v>564</v>
      </c>
      <c r="C345" s="14">
        <v>9</v>
      </c>
      <c r="D345" s="11" t="s">
        <v>255</v>
      </c>
    </row>
    <row r="346" spans="1:4" x14ac:dyDescent="0.3">
      <c r="A346" s="3" t="s">
        <v>563</v>
      </c>
      <c r="B346" s="4" t="s">
        <v>565</v>
      </c>
      <c r="C346" s="14">
        <v>9.8000000000000007</v>
      </c>
      <c r="D346" s="11" t="s">
        <v>265</v>
      </c>
    </row>
    <row r="347" spans="1:4" x14ac:dyDescent="0.3">
      <c r="A347" s="3" t="s">
        <v>566</v>
      </c>
      <c r="B347" s="4" t="s">
        <v>567</v>
      </c>
      <c r="C347" s="14">
        <v>9.5</v>
      </c>
      <c r="D347" s="11" t="s">
        <v>265</v>
      </c>
    </row>
    <row r="348" spans="1:4" x14ac:dyDescent="0.3">
      <c r="A348" s="3" t="s">
        <v>566</v>
      </c>
      <c r="B348" s="4" t="s">
        <v>568</v>
      </c>
      <c r="C348" s="14">
        <v>9</v>
      </c>
      <c r="D348" s="11" t="s">
        <v>255</v>
      </c>
    </row>
    <row r="349" spans="1:4" s="25" customFormat="1" x14ac:dyDescent="0.3">
      <c r="A349" s="22" t="s">
        <v>654</v>
      </c>
      <c r="B349" s="22"/>
      <c r="C349" s="24">
        <v>6.9426751592356695</v>
      </c>
      <c r="D349" s="24" t="s">
        <v>255</v>
      </c>
    </row>
    <row r="350" spans="1:4" x14ac:dyDescent="0.3">
      <c r="A350" s="22" t="s">
        <v>220</v>
      </c>
      <c r="B350" s="22"/>
      <c r="C350" s="27">
        <v>10.361445783132529</v>
      </c>
      <c r="D350" s="27" t="s">
        <v>265</v>
      </c>
    </row>
    <row r="351" spans="1:4" x14ac:dyDescent="0.3">
      <c r="A351" s="32" t="s">
        <v>660</v>
      </c>
      <c r="B351" s="32" t="s">
        <v>661</v>
      </c>
      <c r="C351" s="10">
        <v>8.3993115318416525</v>
      </c>
      <c r="D351" s="10" t="s">
        <v>255</v>
      </c>
    </row>
    <row r="352" spans="1:4" s="25" customFormat="1" x14ac:dyDescent="0.3">
      <c r="A352" s="22" t="s">
        <v>202</v>
      </c>
      <c r="B352" s="22"/>
      <c r="C352" s="24">
        <v>10.318949343339588</v>
      </c>
      <c r="D352" s="24" t="s">
        <v>265</v>
      </c>
    </row>
    <row r="353" spans="1:4" s="25" customFormat="1" x14ac:dyDescent="0.3">
      <c r="A353" s="22" t="s">
        <v>658</v>
      </c>
      <c r="B353" s="22"/>
      <c r="C353" s="24">
        <v>10.7421875</v>
      </c>
      <c r="D353" s="24" t="s">
        <v>265</v>
      </c>
    </row>
    <row r="354" spans="1:4" s="25" customFormat="1" x14ac:dyDescent="0.3">
      <c r="A354" s="22" t="s">
        <v>91</v>
      </c>
      <c r="B354" s="22"/>
      <c r="C354" s="24">
        <v>14.719101123595506</v>
      </c>
      <c r="D354" s="24" t="s">
        <v>251</v>
      </c>
    </row>
    <row r="355" spans="1:4" s="25" customFormat="1" x14ac:dyDescent="0.3">
      <c r="A355" s="22" t="s">
        <v>6</v>
      </c>
      <c r="B355" s="22"/>
      <c r="C355" s="24">
        <v>15.03640776699029</v>
      </c>
      <c r="D355" s="24" t="s">
        <v>251</v>
      </c>
    </row>
    <row r="356" spans="1:4" s="25" customFormat="1" x14ac:dyDescent="0.3">
      <c r="A356" s="22" t="s">
        <v>122</v>
      </c>
      <c r="B356" s="22"/>
      <c r="C356" s="24">
        <v>13.260869565217391</v>
      </c>
      <c r="D356" s="24" t="s">
        <v>251</v>
      </c>
    </row>
    <row r="357" spans="1:4" s="25" customFormat="1" x14ac:dyDescent="0.3">
      <c r="A357" s="22" t="s">
        <v>77</v>
      </c>
      <c r="B357" s="22"/>
      <c r="C357" s="24">
        <v>14.886363636363637</v>
      </c>
      <c r="D357" s="24" t="s">
        <v>251</v>
      </c>
    </row>
    <row r="358" spans="1:4" s="25" customFormat="1" x14ac:dyDescent="0.3">
      <c r="A358" s="22" t="s">
        <v>67</v>
      </c>
      <c r="B358" s="22"/>
      <c r="C358" s="24">
        <v>14.827586206896552</v>
      </c>
      <c r="D358" s="24" t="s">
        <v>251</v>
      </c>
    </row>
    <row r="359" spans="1:4" s="25" customFormat="1" x14ac:dyDescent="0.3">
      <c r="A359" s="22" t="s">
        <v>8</v>
      </c>
      <c r="B359" s="22"/>
      <c r="C359" s="24">
        <v>14.903846153846153</v>
      </c>
      <c r="D359" s="24" t="s">
        <v>251</v>
      </c>
    </row>
    <row r="360" spans="1:4" s="25" customFormat="1" x14ac:dyDescent="0.3">
      <c r="A360" s="22" t="s">
        <v>148</v>
      </c>
      <c r="B360" s="22"/>
      <c r="C360" s="24">
        <v>12.166666666666666</v>
      </c>
      <c r="D360" s="24" t="s">
        <v>251</v>
      </c>
    </row>
    <row r="361" spans="1:4" s="25" customFormat="1" x14ac:dyDescent="0.3">
      <c r="A361" s="22" t="s">
        <v>218</v>
      </c>
      <c r="B361" s="22"/>
      <c r="C361" s="24">
        <v>9.6071428571428577</v>
      </c>
      <c r="D361" s="24" t="s">
        <v>265</v>
      </c>
    </row>
    <row r="362" spans="1:4" s="25" customFormat="1" x14ac:dyDescent="0.3">
      <c r="A362" s="22" t="s">
        <v>34</v>
      </c>
      <c r="B362" s="22"/>
      <c r="C362" s="24">
        <v>15</v>
      </c>
      <c r="D362" s="24" t="s">
        <v>251</v>
      </c>
    </row>
    <row r="363" spans="1:4" s="25" customFormat="1" x14ac:dyDescent="0.3">
      <c r="A363" s="22" t="s">
        <v>11</v>
      </c>
      <c r="B363" s="22"/>
      <c r="C363" s="24">
        <v>15.428571428571429</v>
      </c>
      <c r="D363" s="24" t="s">
        <v>251</v>
      </c>
    </row>
    <row r="364" spans="1:4" s="25" customFormat="1" x14ac:dyDescent="0.3">
      <c r="A364" s="22" t="s">
        <v>35</v>
      </c>
      <c r="B364" s="22"/>
      <c r="C364" s="24">
        <v>15</v>
      </c>
      <c r="D364" s="24" t="s">
        <v>251</v>
      </c>
    </row>
    <row r="365" spans="1:4" s="25" customFormat="1" x14ac:dyDescent="0.3">
      <c r="A365" s="22" t="s">
        <v>191</v>
      </c>
      <c r="B365" s="22"/>
      <c r="C365" s="24">
        <v>10.76923076923077</v>
      </c>
      <c r="D365" s="24" t="s">
        <v>265</v>
      </c>
    </row>
    <row r="366" spans="1:4" s="25" customFormat="1" x14ac:dyDescent="0.3">
      <c r="A366" s="22" t="s">
        <v>188</v>
      </c>
      <c r="B366" s="22"/>
      <c r="C366" s="24">
        <v>10.156862745098039</v>
      </c>
      <c r="D366" s="24" t="s">
        <v>265</v>
      </c>
    </row>
    <row r="367" spans="1:4" s="25" customFormat="1" x14ac:dyDescent="0.3">
      <c r="A367" s="22" t="s">
        <v>187</v>
      </c>
      <c r="B367" s="22"/>
      <c r="C367" s="24">
        <v>10.196078431372548</v>
      </c>
      <c r="D367" s="24" t="s">
        <v>265</v>
      </c>
    </row>
    <row r="368" spans="1:4" s="25" customFormat="1" x14ac:dyDescent="0.3">
      <c r="A368" s="21" t="s">
        <v>569</v>
      </c>
      <c r="B368" s="33" t="s">
        <v>570</v>
      </c>
      <c r="C368" s="24">
        <v>13.3</v>
      </c>
      <c r="D368" s="34" t="s">
        <v>251</v>
      </c>
    </row>
    <row r="369" spans="1:4" s="25" customFormat="1" x14ac:dyDescent="0.3">
      <c r="A369" s="22" t="s">
        <v>142</v>
      </c>
      <c r="B369" s="22"/>
      <c r="C369" s="24">
        <v>13.020833333333334</v>
      </c>
      <c r="D369" s="24" t="s">
        <v>251</v>
      </c>
    </row>
    <row r="370" spans="1:4" s="25" customFormat="1" x14ac:dyDescent="0.3">
      <c r="A370" s="22" t="s">
        <v>92</v>
      </c>
      <c r="B370" s="22"/>
      <c r="C370" s="24">
        <v>14.426966292134832</v>
      </c>
      <c r="D370" s="24" t="s">
        <v>251</v>
      </c>
    </row>
    <row r="371" spans="1:4" s="25" customFormat="1" x14ac:dyDescent="0.3">
      <c r="A371" s="22" t="s">
        <v>159</v>
      </c>
      <c r="B371" s="22"/>
      <c r="C371" s="24">
        <v>10.833333333333334</v>
      </c>
      <c r="D371" s="24" t="s">
        <v>265</v>
      </c>
    </row>
    <row r="372" spans="1:4" x14ac:dyDescent="0.3">
      <c r="A372" s="3" t="s">
        <v>569</v>
      </c>
      <c r="B372" s="4" t="s">
        <v>571</v>
      </c>
      <c r="C372" s="14"/>
      <c r="D372" s="11" t="s">
        <v>265</v>
      </c>
    </row>
    <row r="373" spans="1:4" x14ac:dyDescent="0.3">
      <c r="A373" s="3" t="s">
        <v>569</v>
      </c>
      <c r="B373" s="4" t="s">
        <v>567</v>
      </c>
      <c r="C373" s="24">
        <v>14.95</v>
      </c>
      <c r="D373" s="11" t="s">
        <v>251</v>
      </c>
    </row>
    <row r="374" spans="1:4" x14ac:dyDescent="0.3">
      <c r="A374" s="3" t="s">
        <v>572</v>
      </c>
      <c r="B374" s="4" t="s">
        <v>573</v>
      </c>
      <c r="C374" s="14">
        <v>8.4</v>
      </c>
      <c r="D374" s="11" t="s">
        <v>255</v>
      </c>
    </row>
    <row r="375" spans="1:4" x14ac:dyDescent="0.3">
      <c r="A375" s="3" t="s">
        <v>574</v>
      </c>
      <c r="B375" s="4" t="s">
        <v>575</v>
      </c>
      <c r="C375" s="14">
        <v>9</v>
      </c>
      <c r="D375" s="11" t="s">
        <v>255</v>
      </c>
    </row>
    <row r="376" spans="1:4" x14ac:dyDescent="0.3">
      <c r="A376" s="3" t="s">
        <v>576</v>
      </c>
      <c r="B376" s="4" t="s">
        <v>577</v>
      </c>
      <c r="C376" s="14">
        <v>7.2</v>
      </c>
      <c r="D376" s="11" t="s">
        <v>255</v>
      </c>
    </row>
    <row r="377" spans="1:4" x14ac:dyDescent="0.3">
      <c r="A377" s="3" t="s">
        <v>578</v>
      </c>
      <c r="B377" s="4" t="s">
        <v>579</v>
      </c>
      <c r="C377" s="14">
        <v>13</v>
      </c>
      <c r="D377" s="11" t="s">
        <v>251</v>
      </c>
    </row>
    <row r="378" spans="1:4" x14ac:dyDescent="0.3">
      <c r="A378" s="3" t="s">
        <v>578</v>
      </c>
      <c r="B378" s="4" t="s">
        <v>580</v>
      </c>
      <c r="C378" s="14"/>
      <c r="D378" s="11" t="s">
        <v>251</v>
      </c>
    </row>
    <row r="379" spans="1:4" x14ac:dyDescent="0.3">
      <c r="A379" s="3" t="s">
        <v>578</v>
      </c>
      <c r="B379" s="4" t="s">
        <v>581</v>
      </c>
      <c r="C379" s="14">
        <v>11.3</v>
      </c>
      <c r="D379" s="11" t="s">
        <v>251</v>
      </c>
    </row>
    <row r="380" spans="1:4" x14ac:dyDescent="0.3">
      <c r="A380" s="3" t="s">
        <v>582</v>
      </c>
      <c r="B380" s="4" t="s">
        <v>582</v>
      </c>
      <c r="C380" s="14">
        <v>12.3</v>
      </c>
      <c r="D380" s="11" t="s">
        <v>251</v>
      </c>
    </row>
    <row r="381" spans="1:4" x14ac:dyDescent="0.3">
      <c r="A381" s="3" t="s">
        <v>582</v>
      </c>
      <c r="B381" s="4" t="s">
        <v>583</v>
      </c>
      <c r="C381" s="14">
        <v>13</v>
      </c>
      <c r="D381" s="11" t="s">
        <v>251</v>
      </c>
    </row>
    <row r="382" spans="1:4" x14ac:dyDescent="0.3">
      <c r="A382" s="3" t="s">
        <v>584</v>
      </c>
      <c r="B382" s="4" t="s">
        <v>585</v>
      </c>
      <c r="C382" s="14">
        <v>8.8000000000000007</v>
      </c>
      <c r="D382" s="11" t="s">
        <v>255</v>
      </c>
    </row>
    <row r="383" spans="1:4" x14ac:dyDescent="0.3">
      <c r="A383" s="3" t="s">
        <v>584</v>
      </c>
      <c r="B383" s="4" t="s">
        <v>586</v>
      </c>
      <c r="C383" s="14">
        <v>8.1999999999999993</v>
      </c>
      <c r="D383" s="11" t="s">
        <v>255</v>
      </c>
    </row>
    <row r="384" spans="1:4" x14ac:dyDescent="0.3">
      <c r="A384" s="3" t="s">
        <v>584</v>
      </c>
      <c r="B384" s="4" t="s">
        <v>515</v>
      </c>
      <c r="C384" s="14">
        <v>7.9</v>
      </c>
      <c r="D384" s="11" t="s">
        <v>255</v>
      </c>
    </row>
    <row r="385" spans="1:4" x14ac:dyDescent="0.3">
      <c r="A385" s="3" t="s">
        <v>584</v>
      </c>
      <c r="B385" s="4" t="s">
        <v>587</v>
      </c>
      <c r="C385" s="14">
        <v>9.4</v>
      </c>
      <c r="D385" s="11" t="s">
        <v>265</v>
      </c>
    </row>
    <row r="386" spans="1:4" x14ac:dyDescent="0.3">
      <c r="A386" s="3" t="s">
        <v>584</v>
      </c>
      <c r="B386" s="4" t="s">
        <v>588</v>
      </c>
      <c r="C386" s="14">
        <v>8.6999999999999993</v>
      </c>
      <c r="D386" s="11" t="s">
        <v>255</v>
      </c>
    </row>
    <row r="387" spans="1:4" x14ac:dyDescent="0.3">
      <c r="A387" s="3" t="s">
        <v>584</v>
      </c>
      <c r="B387" s="4" t="s">
        <v>589</v>
      </c>
      <c r="C387" s="14">
        <v>8.6999999999999993</v>
      </c>
      <c r="D387" s="11" t="s">
        <v>255</v>
      </c>
    </row>
    <row r="388" spans="1:4" x14ac:dyDescent="0.3">
      <c r="A388" s="3" t="s">
        <v>584</v>
      </c>
      <c r="B388" s="4" t="s">
        <v>590</v>
      </c>
      <c r="C388" s="14" t="s">
        <v>591</v>
      </c>
      <c r="D388" s="11" t="s">
        <v>255</v>
      </c>
    </row>
    <row r="389" spans="1:4" x14ac:dyDescent="0.3">
      <c r="A389" s="3" t="s">
        <v>584</v>
      </c>
      <c r="B389" s="4" t="s">
        <v>592</v>
      </c>
      <c r="C389" s="14" t="s">
        <v>593</v>
      </c>
      <c r="D389" s="11" t="s">
        <v>255</v>
      </c>
    </row>
    <row r="390" spans="1:4" x14ac:dyDescent="0.3">
      <c r="A390" s="3" t="s">
        <v>584</v>
      </c>
      <c r="B390" s="4" t="s">
        <v>594</v>
      </c>
      <c r="C390" s="14">
        <v>8.6</v>
      </c>
      <c r="D390" s="11" t="s">
        <v>255</v>
      </c>
    </row>
    <row r="391" spans="1:4" x14ac:dyDescent="0.3">
      <c r="A391" s="3" t="s">
        <v>584</v>
      </c>
      <c r="B391" s="4" t="s">
        <v>595</v>
      </c>
      <c r="C391" s="14">
        <v>8.9</v>
      </c>
      <c r="D391" s="11" t="s">
        <v>255</v>
      </c>
    </row>
    <row r="392" spans="1:4" x14ac:dyDescent="0.3">
      <c r="A392" s="3" t="s">
        <v>596</v>
      </c>
      <c r="B392" s="4" t="s">
        <v>597</v>
      </c>
      <c r="C392" s="14">
        <v>13.8</v>
      </c>
      <c r="D392" s="11" t="s">
        <v>251</v>
      </c>
    </row>
    <row r="393" spans="1:4" x14ac:dyDescent="0.3">
      <c r="A393" s="3" t="s">
        <v>598</v>
      </c>
      <c r="B393" s="4" t="s">
        <v>599</v>
      </c>
      <c r="C393" s="14" t="s">
        <v>371</v>
      </c>
      <c r="D393" s="11" t="s">
        <v>251</v>
      </c>
    </row>
    <row r="394" spans="1:4" x14ac:dyDescent="0.3">
      <c r="A394" s="3" t="s">
        <v>598</v>
      </c>
      <c r="B394" s="4" t="s">
        <v>496</v>
      </c>
      <c r="C394" s="14" t="s">
        <v>600</v>
      </c>
      <c r="D394" s="11" t="s">
        <v>251</v>
      </c>
    </row>
    <row r="395" spans="1:4" x14ac:dyDescent="0.3">
      <c r="A395" s="3" t="s">
        <v>598</v>
      </c>
      <c r="B395" s="4" t="s">
        <v>601</v>
      </c>
      <c r="C395" s="14" t="s">
        <v>602</v>
      </c>
      <c r="D395" s="11" t="s">
        <v>251</v>
      </c>
    </row>
    <row r="396" spans="1:4" x14ac:dyDescent="0.3">
      <c r="A396" s="3" t="s">
        <v>598</v>
      </c>
      <c r="B396" s="4" t="s">
        <v>603</v>
      </c>
      <c r="C396" s="14" t="s">
        <v>604</v>
      </c>
      <c r="D396" s="11" t="s">
        <v>251</v>
      </c>
    </row>
    <row r="397" spans="1:4" x14ac:dyDescent="0.3">
      <c r="A397" s="3" t="s">
        <v>598</v>
      </c>
      <c r="B397" s="4" t="s">
        <v>605</v>
      </c>
      <c r="C397" s="14" t="s">
        <v>373</v>
      </c>
      <c r="D397" s="11" t="s">
        <v>251</v>
      </c>
    </row>
    <row r="398" spans="1:4" x14ac:dyDescent="0.3">
      <c r="A398" s="3" t="s">
        <v>598</v>
      </c>
      <c r="B398" s="4" t="s">
        <v>394</v>
      </c>
      <c r="C398" s="14">
        <v>7.6</v>
      </c>
      <c r="D398" s="11" t="s">
        <v>255</v>
      </c>
    </row>
    <row r="399" spans="1:4" x14ac:dyDescent="0.3">
      <c r="A399" s="3" t="s">
        <v>598</v>
      </c>
      <c r="B399" s="4" t="s">
        <v>606</v>
      </c>
      <c r="C399" s="14" t="s">
        <v>607</v>
      </c>
      <c r="D399" s="11" t="s">
        <v>255</v>
      </c>
    </row>
    <row r="400" spans="1:4" x14ac:dyDescent="0.3">
      <c r="A400" s="3" t="s">
        <v>608</v>
      </c>
      <c r="B400" s="4" t="s">
        <v>609</v>
      </c>
      <c r="C400" s="14">
        <v>8.5</v>
      </c>
      <c r="D400" s="11" t="s">
        <v>255</v>
      </c>
    </row>
    <row r="401" spans="1:4" x14ac:dyDescent="0.3">
      <c r="A401" s="3" t="s">
        <v>610</v>
      </c>
      <c r="B401" s="4" t="s">
        <v>611</v>
      </c>
      <c r="C401" s="14" t="s">
        <v>342</v>
      </c>
      <c r="D401" s="11" t="s">
        <v>255</v>
      </c>
    </row>
    <row r="402" spans="1:4" x14ac:dyDescent="0.3">
      <c r="A402" s="3" t="s">
        <v>612</v>
      </c>
      <c r="B402" s="4" t="s">
        <v>613</v>
      </c>
      <c r="C402" s="14">
        <v>6.6</v>
      </c>
      <c r="D402" s="11" t="s">
        <v>255</v>
      </c>
    </row>
    <row r="403" spans="1:4" x14ac:dyDescent="0.3">
      <c r="A403" s="3" t="s">
        <v>614</v>
      </c>
      <c r="B403" s="4" t="s">
        <v>615</v>
      </c>
      <c r="C403" s="14">
        <v>11.6</v>
      </c>
      <c r="D403" s="11" t="s">
        <v>251</v>
      </c>
    </row>
    <row r="404" spans="1:4" x14ac:dyDescent="0.3">
      <c r="A404" s="3" t="s">
        <v>614</v>
      </c>
      <c r="B404" s="4" t="s">
        <v>616</v>
      </c>
      <c r="C404" s="14">
        <v>15.7</v>
      </c>
      <c r="D404" s="11" t="s">
        <v>251</v>
      </c>
    </row>
    <row r="405" spans="1:4" x14ac:dyDescent="0.3">
      <c r="A405" s="3" t="s">
        <v>614</v>
      </c>
      <c r="B405" s="4" t="s">
        <v>617</v>
      </c>
      <c r="C405" s="14">
        <v>14</v>
      </c>
      <c r="D405" s="11" t="s">
        <v>251</v>
      </c>
    </row>
    <row r="406" spans="1:4" x14ac:dyDescent="0.3">
      <c r="A406" s="3" t="s">
        <v>614</v>
      </c>
      <c r="B406" s="4" t="s">
        <v>618</v>
      </c>
      <c r="C406" s="14">
        <v>18.899999999999999</v>
      </c>
      <c r="D406" s="11" t="s">
        <v>251</v>
      </c>
    </row>
    <row r="407" spans="1:4" x14ac:dyDescent="0.3">
      <c r="A407" s="3" t="s">
        <v>619</v>
      </c>
      <c r="B407" s="4" t="s">
        <v>620</v>
      </c>
      <c r="C407" s="14" t="s">
        <v>458</v>
      </c>
      <c r="D407" s="11" t="s">
        <v>255</v>
      </c>
    </row>
    <row r="408" spans="1:4" x14ac:dyDescent="0.3">
      <c r="A408" s="3" t="s">
        <v>619</v>
      </c>
      <c r="B408" s="4" t="s">
        <v>621</v>
      </c>
      <c r="C408" s="14">
        <v>9.4</v>
      </c>
      <c r="D408" s="11" t="s">
        <v>265</v>
      </c>
    </row>
    <row r="409" spans="1:4" x14ac:dyDescent="0.3">
      <c r="A409" s="3" t="s">
        <v>619</v>
      </c>
      <c r="B409" s="4" t="s">
        <v>622</v>
      </c>
      <c r="C409" s="14">
        <v>8.8000000000000007</v>
      </c>
      <c r="D409" s="11" t="s">
        <v>255</v>
      </c>
    </row>
    <row r="410" spans="1:4" x14ac:dyDescent="0.3">
      <c r="A410" s="3" t="s">
        <v>619</v>
      </c>
      <c r="B410" s="4" t="s">
        <v>351</v>
      </c>
      <c r="C410" s="14">
        <v>9.6999999999999993</v>
      </c>
      <c r="D410" s="11" t="s">
        <v>265</v>
      </c>
    </row>
    <row r="411" spans="1:4" x14ac:dyDescent="0.3">
      <c r="A411" s="3" t="s">
        <v>619</v>
      </c>
      <c r="B411" s="4" t="s">
        <v>623</v>
      </c>
      <c r="C411" s="14" t="s">
        <v>342</v>
      </c>
      <c r="D411" s="11" t="s">
        <v>255</v>
      </c>
    </row>
    <row r="412" spans="1:4" x14ac:dyDescent="0.3">
      <c r="A412" s="3" t="s">
        <v>619</v>
      </c>
      <c r="B412" s="4" t="s">
        <v>624</v>
      </c>
      <c r="C412" s="14">
        <v>8.1</v>
      </c>
      <c r="D412" s="11" t="s">
        <v>255</v>
      </c>
    </row>
    <row r="413" spans="1:4" x14ac:dyDescent="0.3">
      <c r="A413" s="3" t="s">
        <v>619</v>
      </c>
      <c r="B413" s="4" t="s">
        <v>625</v>
      </c>
      <c r="C413" s="14">
        <v>8.1</v>
      </c>
      <c r="D413" s="11" t="s">
        <v>255</v>
      </c>
    </row>
    <row r="414" spans="1:4" x14ac:dyDescent="0.3">
      <c r="A414" s="3" t="s">
        <v>619</v>
      </c>
      <c r="B414" s="4" t="s">
        <v>626</v>
      </c>
      <c r="C414" s="14">
        <v>8.8000000000000007</v>
      </c>
      <c r="D414" s="11" t="s">
        <v>255</v>
      </c>
    </row>
    <row r="415" spans="1:4" x14ac:dyDescent="0.3">
      <c r="A415" s="3" t="s">
        <v>619</v>
      </c>
      <c r="B415" s="4" t="s">
        <v>627</v>
      </c>
      <c r="C415" s="14">
        <v>8.6</v>
      </c>
      <c r="D415" s="11" t="s">
        <v>255</v>
      </c>
    </row>
  </sheetData>
  <pageMargins left="0.7" right="0.7" top="0.75" bottom="0.75" header="0.3" footer="0.3"/>
  <pageSetup orientation="landscape" r:id="rId1"/>
  <legacyDrawing r:id="rId2"/>
  <webPublishItems count="1">
    <webPublishItem id="26710" divId="Sound Rowers Boat dimension list 2019-06-02_26710" sourceType="sheet" destinationFile="\\flagstaff\redirect$\azipperer\My Documents\amber-files\sound-rowers\Sound Rowers Boat dimension list 2019-06-02.htm" title="Sound Rower Boat Classifications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Surfski info</vt:lpstr>
      <vt:lpstr>Sound Rowers</vt:lpstr>
      <vt:lpstr>Final kayak 2019</vt:lpstr>
      <vt:lpstr>'Surfski info'!Surfski_list_5567</vt:lpstr>
      <vt:lpstr>'Surfski info'!Surfski_list_5567__1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Bussinger</dc:creator>
  <cp:lastModifiedBy>Amber Zipperer</cp:lastModifiedBy>
  <cp:lastPrinted>2019-06-03T15:30:22Z</cp:lastPrinted>
  <dcterms:created xsi:type="dcterms:W3CDTF">2019-05-28T15:27:55Z</dcterms:created>
  <dcterms:modified xsi:type="dcterms:W3CDTF">2019-06-11T23:53:13Z</dcterms:modified>
</cp:coreProperties>
</file>